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440" windowHeight="9525" activeTab="0"/>
  </bookViews>
  <sheets>
    <sheet name="Hárok1" sheetId="1" r:id="rId1"/>
    <sheet name="Export" sheetId="2" r:id="rId2"/>
  </sheets>
  <definedNames/>
  <calcPr fullCalcOnLoad="1"/>
</workbook>
</file>

<file path=xl/sharedStrings.xml><?xml version="1.0" encoding="utf-8"?>
<sst xmlns="http://schemas.openxmlformats.org/spreadsheetml/2006/main" count="462" uniqueCount="65">
  <si>
    <t>Tab.</t>
  </si>
  <si>
    <t>Main demographic indicators</t>
  </si>
  <si>
    <t xml:space="preserve"> </t>
  </si>
  <si>
    <t>.</t>
  </si>
  <si>
    <t>Population (as of 1st January)</t>
  </si>
  <si>
    <t>- males</t>
  </si>
  <si>
    <t>- females</t>
  </si>
  <si>
    <t>Population (as of 1st July)</t>
  </si>
  <si>
    <t>Main age groups (as of 1st January) - males</t>
  </si>
  <si>
    <t xml:space="preserve"> 0-14</t>
  </si>
  <si>
    <t>15-59</t>
  </si>
  <si>
    <t xml:space="preserve"> 60+</t>
  </si>
  <si>
    <t xml:space="preserve"> 0-19</t>
  </si>
  <si>
    <t>20-64</t>
  </si>
  <si>
    <t>65+</t>
  </si>
  <si>
    <t>Main age groups (as of 1st January) - females</t>
  </si>
  <si>
    <t>Youth dependency ratio</t>
  </si>
  <si>
    <t>Old dependency ratio</t>
  </si>
  <si>
    <t>Total dependency ratio</t>
  </si>
  <si>
    <t>Index of ageing</t>
  </si>
  <si>
    <t>Marriages</t>
  </si>
  <si>
    <t>Divorces</t>
  </si>
  <si>
    <t>Live births</t>
  </si>
  <si>
    <t>Extra-marital births</t>
  </si>
  <si>
    <t>Still births</t>
  </si>
  <si>
    <t>Abortions</t>
  </si>
  <si>
    <t>...</t>
  </si>
  <si>
    <t>of which: induced</t>
  </si>
  <si>
    <t>Deaths</t>
  </si>
  <si>
    <t>of which: under 1 year</t>
  </si>
  <si>
    <t>of which: under 28 days</t>
  </si>
  <si>
    <t>Immigrants</t>
  </si>
  <si>
    <t>Emigrants</t>
  </si>
  <si>
    <t>Net migration</t>
  </si>
  <si>
    <t>Natural increase/decrease</t>
  </si>
  <si>
    <t>Total increase/decrease</t>
  </si>
  <si>
    <t>Crude marriage rate</t>
  </si>
  <si>
    <t>Crude divorce rate</t>
  </si>
  <si>
    <t>Crude birth rate</t>
  </si>
  <si>
    <t>Crude induced abortion rate</t>
  </si>
  <si>
    <t>Crude death rate</t>
  </si>
  <si>
    <t>Rate of net migration</t>
  </si>
  <si>
    <t>Rate of natural increase/decrease</t>
  </si>
  <si>
    <t>Growth rate</t>
  </si>
  <si>
    <t>Total female first marriage rate</t>
  </si>
  <si>
    <t>Mean age at first marriage</t>
  </si>
  <si>
    <t>Total divorce rate</t>
  </si>
  <si>
    <t>Total pregnancy rate</t>
  </si>
  <si>
    <t>Total fertility rate</t>
  </si>
  <si>
    <t>Mean age</t>
  </si>
  <si>
    <t>- at childbirth</t>
  </si>
  <si>
    <t>- at birth of first child</t>
  </si>
  <si>
    <t>Gross reproduction rate</t>
  </si>
  <si>
    <t>Net reproduction rate</t>
  </si>
  <si>
    <t>Percentage of births out of wedlock</t>
  </si>
  <si>
    <t>Percentages of premarital conceptions</t>
  </si>
  <si>
    <t>Total induced abortion rate</t>
  </si>
  <si>
    <t>Induced abortions per 100 births</t>
  </si>
  <si>
    <t>Miscarriages per 100 births</t>
  </si>
  <si>
    <t>Life expectancy at exact age - males</t>
  </si>
  <si>
    <t>Life expectancy at exact age - females</t>
  </si>
  <si>
    <t>Infant mortality rate</t>
  </si>
  <si>
    <t>Perinatal mortality rate</t>
  </si>
  <si>
    <t>Neonatal mortality rate</t>
  </si>
  <si>
    <t>:</t>
  </si>
</sst>
</file>

<file path=xl/styles.xml><?xml version="1.0" encoding="utf-8"?>
<styleSheet xmlns="http://schemas.openxmlformats.org/spreadsheetml/2006/main">
  <numFmts count="2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0"/>
    <numFmt numFmtId="178" formatCode="0.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Times New Roman CE"/>
      <family val="0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2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/>
      <top/>
      <bottom/>
    </border>
    <border>
      <left style="thin">
        <color indexed="24"/>
      </left>
      <right/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/>
      <bottom style="thin">
        <color indexed="2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0" xfId="36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indent="2"/>
    </xf>
    <xf numFmtId="14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indent="1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 indent="1"/>
    </xf>
    <xf numFmtId="0" fontId="4" fillId="0" borderId="10" xfId="0" applyFont="1" applyFill="1" applyBorder="1" applyAlignment="1" quotePrefix="1">
      <alignment horizontal="left" vertical="top" indent="1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indent="1"/>
    </xf>
    <xf numFmtId="172" fontId="4" fillId="0" borderId="10" xfId="0" applyNumberFormat="1" applyFont="1" applyFill="1" applyBorder="1" applyAlignment="1">
      <alignment horizontal="right" vertical="top" wrapText="1"/>
    </xf>
    <xf numFmtId="2" fontId="4" fillId="0" borderId="1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Alignment="1">
      <alignment/>
    </xf>
    <xf numFmtId="173" fontId="4" fillId="0" borderId="10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Alignment="1">
      <alignment horizontal="right"/>
    </xf>
    <xf numFmtId="0" fontId="4" fillId="0" borderId="12" xfId="0" applyFont="1" applyFill="1" applyBorder="1" applyAlignment="1">
      <alignment horizontal="left" vertical="top" indent="1"/>
    </xf>
    <xf numFmtId="2" fontId="4" fillId="0" borderId="0" xfId="0" applyNumberFormat="1" applyFont="1" applyFill="1" applyBorder="1" applyAlignment="1">
      <alignment horizontal="right" vertical="top" wrapText="1"/>
    </xf>
    <xf numFmtId="173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left" indent="1"/>
    </xf>
    <xf numFmtId="173" fontId="4" fillId="0" borderId="0" xfId="0" applyNumberFormat="1" applyFont="1" applyFill="1" applyBorder="1" applyAlignment="1">
      <alignment horizontal="right" vertical="top" wrapText="1"/>
    </xf>
    <xf numFmtId="2" fontId="4" fillId="0" borderId="13" xfId="0" applyNumberFormat="1" applyFont="1" applyFill="1" applyBorder="1" applyAlignment="1">
      <alignment horizontal="right" vertical="top" wrapText="1"/>
    </xf>
    <xf numFmtId="173" fontId="7" fillId="0" borderId="13" xfId="0" applyNumberFormat="1" applyFont="1" applyFill="1" applyBorder="1" applyAlignment="1">
      <alignment horizontal="right" vertical="top" wrapText="1"/>
    </xf>
    <xf numFmtId="173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172" fontId="4" fillId="4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173" fontId="45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4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9" fillId="0" borderId="0" xfId="0" applyFont="1" applyBorder="1" applyAlignment="1">
      <alignment/>
    </xf>
    <xf numFmtId="2" fontId="4" fillId="0" borderId="0" xfId="47" applyNumberFormat="1" applyFont="1" applyFill="1" applyBorder="1">
      <alignment/>
      <protection/>
    </xf>
    <xf numFmtId="0" fontId="4" fillId="0" borderId="0" xfId="0" applyFont="1" applyFill="1" applyAlignment="1">
      <alignment/>
    </xf>
    <xf numFmtId="2" fontId="6" fillId="0" borderId="11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" xfId="46"/>
    <cellStyle name="Normálna 2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9"/>
  <sheetViews>
    <sheetView tabSelected="1" zoomScalePageLayoutView="0" workbookViewId="0" topLeftCell="A1">
      <pane xSplit="1" topLeftCell="BH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40.00390625" style="2" customWidth="1"/>
    <col min="2" max="60" width="9.140625" style="2" customWidth="1"/>
    <col min="61" max="61" width="9.140625" style="4" customWidth="1"/>
    <col min="62" max="68" width="9.140625" style="2" customWidth="1"/>
    <col min="69" max="69" width="10.421875" style="2" customWidth="1"/>
    <col min="70" max="16384" width="9.140625" style="2" customWidth="1"/>
  </cols>
  <sheetData>
    <row r="1" spans="1:50" ht="12.75">
      <c r="A1" s="1"/>
      <c r="AX1" s="3"/>
    </row>
    <row r="3" spans="1:53" ht="12.75">
      <c r="A3" s="2" t="s">
        <v>0</v>
      </c>
      <c r="B3" s="5" t="s">
        <v>1</v>
      </c>
      <c r="E3" s="2" t="s">
        <v>2</v>
      </c>
      <c r="AW3" s="6"/>
      <c r="AX3" s="6"/>
      <c r="AY3" s="6"/>
      <c r="AZ3" s="6"/>
      <c r="BA3" s="6"/>
    </row>
    <row r="4" spans="1:72" ht="12.75">
      <c r="A4" s="7" t="s">
        <v>3</v>
      </c>
      <c r="B4" s="7">
        <v>1950</v>
      </c>
      <c r="C4" s="7">
        <v>1951</v>
      </c>
      <c r="D4" s="7">
        <v>1952</v>
      </c>
      <c r="E4" s="7">
        <v>1953</v>
      </c>
      <c r="F4" s="7">
        <v>1954</v>
      </c>
      <c r="G4" s="7">
        <v>1955</v>
      </c>
      <c r="H4" s="7">
        <v>1956</v>
      </c>
      <c r="I4" s="7">
        <v>1957</v>
      </c>
      <c r="J4" s="7">
        <v>1958</v>
      </c>
      <c r="K4" s="7">
        <v>1959</v>
      </c>
      <c r="L4" s="7">
        <v>1960</v>
      </c>
      <c r="M4" s="7">
        <v>1961</v>
      </c>
      <c r="N4" s="7">
        <v>1962</v>
      </c>
      <c r="O4" s="7">
        <v>1963</v>
      </c>
      <c r="P4" s="7">
        <v>1964</v>
      </c>
      <c r="Q4" s="7">
        <v>1965</v>
      </c>
      <c r="R4" s="7">
        <v>1966</v>
      </c>
      <c r="S4" s="7">
        <v>1967</v>
      </c>
      <c r="T4" s="7">
        <v>1968</v>
      </c>
      <c r="U4" s="7">
        <v>1969</v>
      </c>
      <c r="V4" s="7">
        <v>1970</v>
      </c>
      <c r="W4" s="7">
        <v>1971</v>
      </c>
      <c r="X4" s="7">
        <v>1972</v>
      </c>
      <c r="Y4" s="7">
        <v>1973</v>
      </c>
      <c r="Z4" s="7">
        <v>1974</v>
      </c>
      <c r="AA4" s="7">
        <v>1975</v>
      </c>
      <c r="AB4" s="7">
        <v>1976</v>
      </c>
      <c r="AC4" s="7">
        <v>1977</v>
      </c>
      <c r="AD4" s="7">
        <v>1978</v>
      </c>
      <c r="AE4" s="7">
        <v>1979</v>
      </c>
      <c r="AF4" s="7">
        <v>1980</v>
      </c>
      <c r="AG4" s="7">
        <v>1981</v>
      </c>
      <c r="AH4" s="7">
        <v>1982</v>
      </c>
      <c r="AI4" s="7">
        <v>1983</v>
      </c>
      <c r="AJ4" s="7">
        <v>1984</v>
      </c>
      <c r="AK4" s="7">
        <v>1985</v>
      </c>
      <c r="AL4" s="7">
        <v>1986</v>
      </c>
      <c r="AM4" s="7">
        <v>1987</v>
      </c>
      <c r="AN4" s="7">
        <v>1988</v>
      </c>
      <c r="AO4" s="7">
        <v>1989</v>
      </c>
      <c r="AP4" s="7">
        <v>1990</v>
      </c>
      <c r="AQ4" s="7">
        <v>1991</v>
      </c>
      <c r="AR4" s="7">
        <v>1992</v>
      </c>
      <c r="AS4" s="7">
        <v>1993</v>
      </c>
      <c r="AT4" s="7">
        <v>1994</v>
      </c>
      <c r="AU4" s="7">
        <v>1995</v>
      </c>
      <c r="AV4" s="7">
        <v>1996</v>
      </c>
      <c r="AW4" s="7">
        <v>1997</v>
      </c>
      <c r="AX4" s="7">
        <v>1998</v>
      </c>
      <c r="AY4" s="7">
        <v>1999</v>
      </c>
      <c r="AZ4" s="2">
        <v>2000</v>
      </c>
      <c r="BA4" s="2">
        <v>2001</v>
      </c>
      <c r="BB4" s="2">
        <v>2002</v>
      </c>
      <c r="BC4" s="2">
        <v>2003</v>
      </c>
      <c r="BD4" s="2">
        <v>2004</v>
      </c>
      <c r="BE4" s="2">
        <v>2005</v>
      </c>
      <c r="BF4" s="2">
        <v>2006</v>
      </c>
      <c r="BG4" s="2">
        <v>2007</v>
      </c>
      <c r="BH4" s="2">
        <v>2008</v>
      </c>
      <c r="BI4" s="4">
        <v>2009</v>
      </c>
      <c r="BJ4" s="2">
        <v>2010</v>
      </c>
      <c r="BK4" s="2">
        <v>2011</v>
      </c>
      <c r="BL4" s="2">
        <v>2012</v>
      </c>
      <c r="BM4" s="2">
        <v>2013</v>
      </c>
      <c r="BN4" s="2">
        <v>2014</v>
      </c>
      <c r="BO4" s="2">
        <v>2015</v>
      </c>
      <c r="BP4" s="2">
        <v>2016</v>
      </c>
      <c r="BQ4" s="2">
        <v>2017</v>
      </c>
      <c r="BR4" s="2">
        <v>2018</v>
      </c>
      <c r="BS4" s="2">
        <v>2019</v>
      </c>
      <c r="BT4" s="2">
        <v>2020</v>
      </c>
    </row>
    <row r="5" spans="1:72" ht="12.75">
      <c r="A5" s="8" t="s">
        <v>4</v>
      </c>
      <c r="B5" s="2">
        <f>SUM(B6:B7)</f>
        <v>3447085</v>
      </c>
      <c r="C5" s="2">
        <f aca="true" t="shared" si="0" ref="C5:AY5">SUM(C6:C7)</f>
        <v>3485530</v>
      </c>
      <c r="D5" s="2">
        <f t="shared" si="0"/>
        <v>3533282</v>
      </c>
      <c r="E5" s="2">
        <f t="shared" si="0"/>
        <v>3576852</v>
      </c>
      <c r="F5" s="2">
        <f t="shared" si="0"/>
        <v>3629425</v>
      </c>
      <c r="G5" s="2">
        <f t="shared" si="0"/>
        <v>3694560</v>
      </c>
      <c r="H5" s="2">
        <f t="shared" si="0"/>
        <v>3756495</v>
      </c>
      <c r="I5" s="2">
        <f t="shared" si="0"/>
        <v>3816037</v>
      </c>
      <c r="J5" s="2">
        <f t="shared" si="0"/>
        <v>3870481</v>
      </c>
      <c r="K5" s="2">
        <f t="shared" si="0"/>
        <v>3924851</v>
      </c>
      <c r="L5" s="2">
        <f t="shared" si="0"/>
        <v>3969682</v>
      </c>
      <c r="M5" s="2">
        <f t="shared" si="0"/>
        <v>4018405</v>
      </c>
      <c r="N5" s="2">
        <f t="shared" si="0"/>
        <v>4216827</v>
      </c>
      <c r="O5" s="2">
        <f t="shared" si="0"/>
        <v>4259549</v>
      </c>
      <c r="P5" s="2">
        <f t="shared" si="0"/>
        <v>4304484</v>
      </c>
      <c r="Q5" s="2">
        <f t="shared" si="0"/>
        <v>4350198</v>
      </c>
      <c r="R5" s="2">
        <f t="shared" si="0"/>
        <v>4391768</v>
      </c>
      <c r="S5" s="2">
        <f t="shared" si="0"/>
        <v>4431564</v>
      </c>
      <c r="T5" s="2">
        <f t="shared" si="0"/>
        <v>4467170</v>
      </c>
      <c r="U5" s="2">
        <f t="shared" si="0"/>
        <v>4500659</v>
      </c>
      <c r="V5" s="2">
        <f t="shared" si="0"/>
        <v>4536555</v>
      </c>
      <c r="W5" s="2">
        <f t="shared" si="0"/>
        <v>4539890</v>
      </c>
      <c r="X5" s="2">
        <f t="shared" si="0"/>
        <v>4575007</v>
      </c>
      <c r="Y5" s="2">
        <f t="shared" si="0"/>
        <v>4618236</v>
      </c>
      <c r="Z5" s="2">
        <f t="shared" si="0"/>
        <v>4664653</v>
      </c>
      <c r="AA5" s="2">
        <f t="shared" si="0"/>
        <v>4714593</v>
      </c>
      <c r="AB5" s="2">
        <f t="shared" si="0"/>
        <v>4763617</v>
      </c>
      <c r="AC5" s="2">
        <f t="shared" si="0"/>
        <v>4815396</v>
      </c>
      <c r="AD5" s="2">
        <f t="shared" si="0"/>
        <v>4865605</v>
      </c>
      <c r="AE5" s="2">
        <f t="shared" si="0"/>
        <v>4914644</v>
      </c>
      <c r="AF5" s="2">
        <f t="shared" si="0"/>
        <v>4963301</v>
      </c>
      <c r="AG5" s="2">
        <f t="shared" si="0"/>
        <v>4996329</v>
      </c>
      <c r="AH5" s="2">
        <f t="shared" si="0"/>
        <v>5035881</v>
      </c>
      <c r="AI5" s="2">
        <f t="shared" si="0"/>
        <v>5074316</v>
      </c>
      <c r="AJ5" s="2">
        <f t="shared" si="0"/>
        <v>5109626</v>
      </c>
      <c r="AK5" s="2">
        <f t="shared" si="0"/>
        <v>5144568</v>
      </c>
      <c r="AL5" s="2">
        <f t="shared" si="0"/>
        <v>5178967</v>
      </c>
      <c r="AM5" s="2">
        <f t="shared" si="0"/>
        <v>5208708</v>
      </c>
      <c r="AN5" s="2">
        <f t="shared" si="0"/>
        <v>5236972</v>
      </c>
      <c r="AO5" s="2">
        <f t="shared" si="0"/>
        <v>5264220</v>
      </c>
      <c r="AP5" s="2">
        <f t="shared" si="0"/>
        <v>5287663</v>
      </c>
      <c r="AQ5" s="2">
        <f t="shared" si="0"/>
        <v>5310711</v>
      </c>
      <c r="AR5" s="2">
        <f t="shared" si="0"/>
        <v>5295877</v>
      </c>
      <c r="AS5" s="2">
        <f t="shared" si="0"/>
        <v>5314155</v>
      </c>
      <c r="AT5" s="2">
        <f t="shared" si="0"/>
        <v>5336455</v>
      </c>
      <c r="AU5" s="2">
        <f t="shared" si="0"/>
        <v>5356207</v>
      </c>
      <c r="AV5" s="2">
        <f t="shared" si="0"/>
        <v>5367790</v>
      </c>
      <c r="AW5" s="2">
        <f t="shared" si="0"/>
        <v>5378932</v>
      </c>
      <c r="AX5" s="2">
        <f t="shared" si="0"/>
        <v>5387650</v>
      </c>
      <c r="AY5" s="2">
        <f t="shared" si="0"/>
        <v>5393382</v>
      </c>
      <c r="AZ5" s="2">
        <v>5398657</v>
      </c>
      <c r="BA5" s="2">
        <v>5378783</v>
      </c>
      <c r="BB5" s="2">
        <v>5378951</v>
      </c>
      <c r="BC5" s="2">
        <v>5379161</v>
      </c>
      <c r="BD5" s="2">
        <v>5380053</v>
      </c>
      <c r="BE5" s="2">
        <v>5384822</v>
      </c>
      <c r="BF5" s="2">
        <v>5389180</v>
      </c>
      <c r="BG5" s="2">
        <v>5393637</v>
      </c>
      <c r="BH5" s="2">
        <v>5400998</v>
      </c>
      <c r="BI5" s="9">
        <v>5412254</v>
      </c>
      <c r="BJ5" s="2">
        <v>5424925</v>
      </c>
      <c r="BK5" s="2">
        <v>5392446</v>
      </c>
      <c r="BL5" s="2">
        <v>5404292</v>
      </c>
      <c r="BM5" s="2">
        <v>5410836</v>
      </c>
      <c r="BN5" s="2">
        <f>SUM(BN6:BN7)</f>
        <v>5415949</v>
      </c>
      <c r="BO5" s="2">
        <v>5421349</v>
      </c>
      <c r="BP5" s="2">
        <f>SUM(BP6:BP7)</f>
        <v>5426252</v>
      </c>
      <c r="BQ5" s="2">
        <v>5435343</v>
      </c>
      <c r="BR5" s="2">
        <v>5443120</v>
      </c>
      <c r="BS5" s="2">
        <v>5450421</v>
      </c>
      <c r="BT5" s="2">
        <v>5457873</v>
      </c>
    </row>
    <row r="6" spans="1:72" ht="12.75">
      <c r="A6" s="8" t="s">
        <v>5</v>
      </c>
      <c r="B6" s="10">
        <v>1671836</v>
      </c>
      <c r="C6" s="10">
        <v>1688740</v>
      </c>
      <c r="D6" s="10">
        <v>1712071</v>
      </c>
      <c r="E6" s="10">
        <v>1732792</v>
      </c>
      <c r="F6" s="10">
        <v>1761164</v>
      </c>
      <c r="G6" s="10">
        <v>1798195</v>
      </c>
      <c r="H6" s="10">
        <v>1831270</v>
      </c>
      <c r="I6" s="10">
        <v>1862181</v>
      </c>
      <c r="J6" s="10">
        <v>1890660</v>
      </c>
      <c r="K6" s="10">
        <v>1918374</v>
      </c>
      <c r="L6" s="10">
        <v>1941448</v>
      </c>
      <c r="M6" s="10">
        <v>1966279</v>
      </c>
      <c r="N6" s="10">
        <v>2085605</v>
      </c>
      <c r="O6" s="10">
        <v>2107029</v>
      </c>
      <c r="P6" s="10">
        <v>2129248</v>
      </c>
      <c r="Q6" s="10">
        <v>2151833</v>
      </c>
      <c r="R6" s="10">
        <v>2172205</v>
      </c>
      <c r="S6" s="10">
        <v>2191198</v>
      </c>
      <c r="T6" s="10">
        <v>2208347</v>
      </c>
      <c r="U6" s="10">
        <v>2224367</v>
      </c>
      <c r="V6" s="10">
        <v>2240915</v>
      </c>
      <c r="W6" s="10">
        <v>2240386</v>
      </c>
      <c r="X6" s="10">
        <v>2256758</v>
      </c>
      <c r="Y6" s="10">
        <v>2277139</v>
      </c>
      <c r="Z6" s="10">
        <v>2299103</v>
      </c>
      <c r="AA6" s="10">
        <v>2323020</v>
      </c>
      <c r="AB6" s="10">
        <v>2346067</v>
      </c>
      <c r="AC6" s="10">
        <v>2371148</v>
      </c>
      <c r="AD6" s="10">
        <v>2395346</v>
      </c>
      <c r="AE6" s="10">
        <v>2418567</v>
      </c>
      <c r="AF6" s="10">
        <v>2441734</v>
      </c>
      <c r="AG6" s="10">
        <v>2455591</v>
      </c>
      <c r="AH6" s="10">
        <v>2473708</v>
      </c>
      <c r="AI6" s="10">
        <v>2491641</v>
      </c>
      <c r="AJ6" s="10">
        <v>2507808</v>
      </c>
      <c r="AK6" s="10">
        <v>2523546</v>
      </c>
      <c r="AL6" s="10">
        <v>2539291</v>
      </c>
      <c r="AM6" s="10">
        <v>2552671</v>
      </c>
      <c r="AN6" s="10">
        <v>2565068</v>
      </c>
      <c r="AO6" s="10">
        <v>2576818</v>
      </c>
      <c r="AP6" s="10">
        <v>2586495</v>
      </c>
      <c r="AQ6" s="10">
        <v>2595913</v>
      </c>
      <c r="AR6" s="10">
        <v>2583230</v>
      </c>
      <c r="AS6" s="10">
        <v>2590230</v>
      </c>
      <c r="AT6" s="10">
        <v>2600047</v>
      </c>
      <c r="AU6" s="10">
        <v>2608901</v>
      </c>
      <c r="AV6" s="10">
        <v>2613712</v>
      </c>
      <c r="AW6" s="10">
        <v>2618434</v>
      </c>
      <c r="AX6" s="10">
        <v>2622005</v>
      </c>
      <c r="AY6" s="10">
        <v>2623692</v>
      </c>
      <c r="AZ6" s="2">
        <v>2625126</v>
      </c>
      <c r="BA6" s="2">
        <v>2612512</v>
      </c>
      <c r="BB6" s="2">
        <v>2611921</v>
      </c>
      <c r="BC6" s="2">
        <v>2611306</v>
      </c>
      <c r="BD6" s="2">
        <v>2611124</v>
      </c>
      <c r="BE6" s="2">
        <v>2613490</v>
      </c>
      <c r="BF6" s="2">
        <v>2615872</v>
      </c>
      <c r="BG6" s="2">
        <v>2618284</v>
      </c>
      <c r="BH6" s="2">
        <v>2623127</v>
      </c>
      <c r="BI6" s="9">
        <f>BI5-BI7</f>
        <v>2629804</v>
      </c>
      <c r="BJ6" s="11">
        <v>2636938</v>
      </c>
      <c r="BK6" s="2">
        <v>2625173</v>
      </c>
      <c r="BL6" s="2">
        <v>2631722</v>
      </c>
      <c r="BM6" s="2">
        <v>2635979</v>
      </c>
      <c r="BN6" s="2">
        <v>2639060</v>
      </c>
      <c r="BO6" s="2">
        <v>2642328</v>
      </c>
      <c r="BP6" s="2">
        <v>2646082</v>
      </c>
      <c r="BQ6" s="2">
        <v>2651684</v>
      </c>
      <c r="BR6" s="2">
        <v>2656514</v>
      </c>
      <c r="BS6" s="2">
        <v>2661077</v>
      </c>
      <c r="BT6" s="2">
        <v>2665350</v>
      </c>
    </row>
    <row r="7" spans="1:72" ht="12.75">
      <c r="A7" s="8" t="s">
        <v>6</v>
      </c>
      <c r="B7" s="10">
        <v>1775249</v>
      </c>
      <c r="C7" s="10">
        <v>1796790</v>
      </c>
      <c r="D7" s="10">
        <v>1821211</v>
      </c>
      <c r="E7" s="10">
        <v>1844060</v>
      </c>
      <c r="F7" s="10">
        <v>1868261</v>
      </c>
      <c r="G7" s="10">
        <v>1896365</v>
      </c>
      <c r="H7" s="10">
        <v>1925225</v>
      </c>
      <c r="I7" s="10">
        <v>1953856</v>
      </c>
      <c r="J7" s="10">
        <v>1979821</v>
      </c>
      <c r="K7" s="10">
        <v>2006477</v>
      </c>
      <c r="L7" s="10">
        <v>2028234</v>
      </c>
      <c r="M7" s="10">
        <v>2052126</v>
      </c>
      <c r="N7" s="10">
        <v>2131222</v>
      </c>
      <c r="O7" s="10">
        <v>2152520</v>
      </c>
      <c r="P7" s="10">
        <v>2175236</v>
      </c>
      <c r="Q7" s="10">
        <v>2198365</v>
      </c>
      <c r="R7" s="10">
        <v>2219563</v>
      </c>
      <c r="S7" s="10">
        <v>2240366</v>
      </c>
      <c r="T7" s="10">
        <v>2258823</v>
      </c>
      <c r="U7" s="10">
        <v>2276292</v>
      </c>
      <c r="V7" s="10">
        <v>2295640</v>
      </c>
      <c r="W7" s="10">
        <v>2299504</v>
      </c>
      <c r="X7" s="10">
        <v>2318249</v>
      </c>
      <c r="Y7" s="10">
        <v>2341097</v>
      </c>
      <c r="Z7" s="10">
        <v>2365550</v>
      </c>
      <c r="AA7" s="10">
        <v>2391573</v>
      </c>
      <c r="AB7" s="10">
        <v>2417550</v>
      </c>
      <c r="AC7" s="10">
        <v>2444248</v>
      </c>
      <c r="AD7" s="10">
        <v>2470259</v>
      </c>
      <c r="AE7" s="10">
        <v>2496077</v>
      </c>
      <c r="AF7" s="10">
        <v>2521567</v>
      </c>
      <c r="AG7" s="10">
        <v>2540738</v>
      </c>
      <c r="AH7" s="10">
        <v>2562173</v>
      </c>
      <c r="AI7" s="10">
        <v>2582675</v>
      </c>
      <c r="AJ7" s="10">
        <v>2601818</v>
      </c>
      <c r="AK7" s="10">
        <v>2621022</v>
      </c>
      <c r="AL7" s="10">
        <v>2639676</v>
      </c>
      <c r="AM7" s="10">
        <v>2656037</v>
      </c>
      <c r="AN7" s="10">
        <v>2671904</v>
      </c>
      <c r="AO7" s="10">
        <v>2687402</v>
      </c>
      <c r="AP7" s="10">
        <v>2701168</v>
      </c>
      <c r="AQ7" s="10">
        <v>2714798</v>
      </c>
      <c r="AR7" s="10">
        <v>2712647</v>
      </c>
      <c r="AS7" s="10">
        <v>2723925</v>
      </c>
      <c r="AT7" s="10">
        <v>2736408</v>
      </c>
      <c r="AU7" s="10">
        <v>2747306</v>
      </c>
      <c r="AV7" s="10">
        <v>2754078</v>
      </c>
      <c r="AW7" s="10">
        <v>2760498</v>
      </c>
      <c r="AX7" s="10">
        <v>2765645</v>
      </c>
      <c r="AY7" s="10">
        <v>2769690</v>
      </c>
      <c r="AZ7" s="2">
        <v>2773531</v>
      </c>
      <c r="BA7" s="2">
        <v>2766271</v>
      </c>
      <c r="BB7" s="2">
        <v>2767030</v>
      </c>
      <c r="BC7" s="2">
        <v>2767855</v>
      </c>
      <c r="BD7" s="2">
        <v>2768929</v>
      </c>
      <c r="BE7" s="2">
        <v>2771332</v>
      </c>
      <c r="BF7" s="2">
        <v>2773308</v>
      </c>
      <c r="BG7" s="2">
        <v>2775353</v>
      </c>
      <c r="BH7" s="2">
        <v>2777871</v>
      </c>
      <c r="BI7" s="9">
        <v>2782450</v>
      </c>
      <c r="BJ7" s="11">
        <v>2787987</v>
      </c>
      <c r="BK7" s="2">
        <v>2767273</v>
      </c>
      <c r="BL7" s="2">
        <v>2772570</v>
      </c>
      <c r="BM7" s="2">
        <v>2774857</v>
      </c>
      <c r="BN7" s="2">
        <v>2776889</v>
      </c>
      <c r="BO7" s="2">
        <v>2779021</v>
      </c>
      <c r="BP7" s="2">
        <v>2780170</v>
      </c>
      <c r="BQ7" s="2">
        <v>2783659</v>
      </c>
      <c r="BR7" s="2">
        <v>2786606</v>
      </c>
      <c r="BS7" s="2">
        <v>2789344</v>
      </c>
      <c r="BT7" s="2">
        <v>2792523</v>
      </c>
    </row>
    <row r="8" spans="1:71" ht="12.75">
      <c r="A8" s="8" t="s">
        <v>7</v>
      </c>
      <c r="B8" s="10">
        <f>SUM(B9:B10)</f>
        <v>3463446</v>
      </c>
      <c r="C8" s="10">
        <f aca="true" t="shared" si="1" ref="C8:AY8">SUM(C9:C10)</f>
        <v>3508698</v>
      </c>
      <c r="D8" s="10">
        <f t="shared" si="1"/>
        <v>3558137</v>
      </c>
      <c r="E8" s="10">
        <f t="shared" si="1"/>
        <v>3598761</v>
      </c>
      <c r="F8" s="10">
        <f t="shared" si="1"/>
        <v>3661437</v>
      </c>
      <c r="G8" s="10">
        <f t="shared" si="1"/>
        <v>3726601</v>
      </c>
      <c r="H8" s="10">
        <f t="shared" si="1"/>
        <v>3787111</v>
      </c>
      <c r="I8" s="10">
        <f t="shared" si="1"/>
        <v>3844277</v>
      </c>
      <c r="J8" s="10">
        <f t="shared" si="1"/>
        <v>3899751</v>
      </c>
      <c r="K8" s="10">
        <f t="shared" si="1"/>
        <v>3946039</v>
      </c>
      <c r="L8" s="10">
        <f t="shared" si="1"/>
        <v>3994270</v>
      </c>
      <c r="M8" s="10">
        <f t="shared" si="1"/>
        <v>4191977</v>
      </c>
      <c r="N8" s="10">
        <f t="shared" si="1"/>
        <v>4238056</v>
      </c>
      <c r="O8" s="10">
        <f t="shared" si="1"/>
        <v>4282865</v>
      </c>
      <c r="P8" s="10">
        <f t="shared" si="1"/>
        <v>4327949</v>
      </c>
      <c r="Q8" s="10">
        <f t="shared" si="1"/>
        <v>4373595</v>
      </c>
      <c r="R8" s="10">
        <f t="shared" si="1"/>
        <v>4413853</v>
      </c>
      <c r="S8" s="10">
        <f t="shared" si="1"/>
        <v>4450880</v>
      </c>
      <c r="T8" s="10">
        <f t="shared" si="1"/>
        <v>4483656</v>
      </c>
      <c r="U8" s="10">
        <f t="shared" si="1"/>
        <v>4518773</v>
      </c>
      <c r="V8" s="10">
        <f t="shared" si="1"/>
        <v>4528459</v>
      </c>
      <c r="W8" s="10">
        <f t="shared" si="1"/>
        <v>4559341</v>
      </c>
      <c r="X8" s="10">
        <f t="shared" si="1"/>
        <v>4596330</v>
      </c>
      <c r="Y8" s="10">
        <f t="shared" si="1"/>
        <v>4640673</v>
      </c>
      <c r="Z8" s="10">
        <f t="shared" si="1"/>
        <v>4691014</v>
      </c>
      <c r="AA8" s="10">
        <f t="shared" si="1"/>
        <v>4739301</v>
      </c>
      <c r="AB8" s="10">
        <f t="shared" si="1"/>
        <v>4789452</v>
      </c>
      <c r="AC8" s="10">
        <f t="shared" si="1"/>
        <v>4840819</v>
      </c>
      <c r="AD8" s="10">
        <f t="shared" si="1"/>
        <v>4891673</v>
      </c>
      <c r="AE8" s="10">
        <f t="shared" si="1"/>
        <v>4940223</v>
      </c>
      <c r="AF8" s="10">
        <f t="shared" si="1"/>
        <v>4984331</v>
      </c>
      <c r="AG8" s="10">
        <f t="shared" si="1"/>
        <v>5017032</v>
      </c>
      <c r="AH8" s="10">
        <f t="shared" si="1"/>
        <v>5054770</v>
      </c>
      <c r="AI8" s="10">
        <f t="shared" si="1"/>
        <v>5091537</v>
      </c>
      <c r="AJ8" s="10">
        <f t="shared" si="1"/>
        <v>5127719</v>
      </c>
      <c r="AK8" s="10">
        <f t="shared" si="1"/>
        <v>5161789</v>
      </c>
      <c r="AL8" s="10">
        <f t="shared" si="1"/>
        <v>5192789</v>
      </c>
      <c r="AM8" s="10">
        <f t="shared" si="1"/>
        <v>5223609</v>
      </c>
      <c r="AN8" s="10">
        <f t="shared" si="1"/>
        <v>5251120</v>
      </c>
      <c r="AO8" s="10">
        <f t="shared" si="1"/>
        <v>5276186</v>
      </c>
      <c r="AP8" s="10">
        <f t="shared" si="1"/>
        <v>5297774</v>
      </c>
      <c r="AQ8" s="10">
        <f t="shared" si="1"/>
        <v>5283404</v>
      </c>
      <c r="AR8" s="10">
        <f t="shared" si="1"/>
        <v>5306539</v>
      </c>
      <c r="AS8" s="10">
        <f t="shared" si="1"/>
        <v>5324632</v>
      </c>
      <c r="AT8" s="10">
        <f t="shared" si="1"/>
        <v>5347413</v>
      </c>
      <c r="AU8" s="10">
        <f t="shared" si="1"/>
        <v>5363676</v>
      </c>
      <c r="AV8" s="10">
        <f t="shared" si="1"/>
        <v>5373793</v>
      </c>
      <c r="AW8" s="10">
        <f t="shared" si="1"/>
        <v>5383233</v>
      </c>
      <c r="AX8" s="10">
        <f t="shared" si="1"/>
        <v>5390866</v>
      </c>
      <c r="AY8" s="10">
        <f t="shared" si="1"/>
        <v>5395324</v>
      </c>
      <c r="AZ8" s="2">
        <v>5400679</v>
      </c>
      <c r="BA8" s="2">
        <v>5379780</v>
      </c>
      <c r="BB8" s="2">
        <v>5379780</v>
      </c>
      <c r="BC8" s="12">
        <v>5378950</v>
      </c>
      <c r="BD8" s="2">
        <v>5382574</v>
      </c>
      <c r="BE8" s="2">
        <v>5387285</v>
      </c>
      <c r="BF8" s="2">
        <v>5391184</v>
      </c>
      <c r="BG8" s="2">
        <v>5397766</v>
      </c>
      <c r="BH8" s="2">
        <v>5406972</v>
      </c>
      <c r="BI8" s="9">
        <f>SUM(BI9:BI10)</f>
        <v>5418374</v>
      </c>
      <c r="BJ8" s="2">
        <v>5431024</v>
      </c>
      <c r="BK8" s="2">
        <v>5398384</v>
      </c>
      <c r="BL8" s="2">
        <v>5407579</v>
      </c>
      <c r="BM8" s="2">
        <v>5413393</v>
      </c>
      <c r="BN8" s="18">
        <f>SUM(BN9:BN10)</f>
        <v>5418649</v>
      </c>
      <c r="BO8" s="2">
        <v>5423801</v>
      </c>
      <c r="BP8" s="18">
        <f>SUM(BP9:BP10)</f>
        <v>5430797.5</v>
      </c>
      <c r="BQ8" s="2">
        <v>5439232</v>
      </c>
      <c r="BR8" s="18">
        <v>5446770.5</v>
      </c>
      <c r="BS8" s="2">
        <v>5454147</v>
      </c>
    </row>
    <row r="9" spans="1:71" ht="12.75">
      <c r="A9" s="8" t="s">
        <v>5</v>
      </c>
      <c r="B9" s="10">
        <v>1678970</v>
      </c>
      <c r="C9" s="10">
        <v>1700135</v>
      </c>
      <c r="D9" s="10">
        <v>1724275</v>
      </c>
      <c r="E9" s="10">
        <v>1744174</v>
      </c>
      <c r="F9" s="10">
        <v>1779490</v>
      </c>
      <c r="G9" s="10">
        <v>1815526</v>
      </c>
      <c r="H9" s="10">
        <v>1847245</v>
      </c>
      <c r="I9" s="10">
        <v>1876939</v>
      </c>
      <c r="J9" s="10">
        <v>1905577</v>
      </c>
      <c r="K9" s="10">
        <v>1929314</v>
      </c>
      <c r="L9" s="10">
        <v>1954011</v>
      </c>
      <c r="M9" s="10">
        <v>2072974</v>
      </c>
      <c r="N9" s="10">
        <v>2096366</v>
      </c>
      <c r="O9" s="10">
        <v>2118791</v>
      </c>
      <c r="P9" s="10">
        <v>2140848</v>
      </c>
      <c r="Q9" s="10">
        <v>2163556</v>
      </c>
      <c r="R9" s="10">
        <v>2182889</v>
      </c>
      <c r="S9" s="10">
        <v>2200511</v>
      </c>
      <c r="T9" s="10">
        <v>2216195</v>
      </c>
      <c r="U9" s="10">
        <v>2232871</v>
      </c>
      <c r="V9" s="10">
        <v>2234330</v>
      </c>
      <c r="W9" s="10">
        <v>2249450</v>
      </c>
      <c r="X9" s="10">
        <v>2266909</v>
      </c>
      <c r="Y9" s="10">
        <v>2287854</v>
      </c>
      <c r="Z9" s="10">
        <v>2311796</v>
      </c>
      <c r="AA9" s="10">
        <v>2334640</v>
      </c>
      <c r="AB9" s="10">
        <v>2358581</v>
      </c>
      <c r="AC9" s="10">
        <v>2383408</v>
      </c>
      <c r="AD9" s="10">
        <v>2407722</v>
      </c>
      <c r="AE9" s="10">
        <v>2430767</v>
      </c>
      <c r="AF9" s="10">
        <v>2451661</v>
      </c>
      <c r="AG9" s="10">
        <v>2465110</v>
      </c>
      <c r="AH9" s="10">
        <v>2482511</v>
      </c>
      <c r="AI9" s="10">
        <v>2499515</v>
      </c>
      <c r="AJ9" s="10">
        <v>2515989</v>
      </c>
      <c r="AK9" s="10">
        <v>2531431</v>
      </c>
      <c r="AL9" s="10">
        <v>2545398</v>
      </c>
      <c r="AM9" s="10">
        <v>2559329</v>
      </c>
      <c r="AN9" s="10">
        <v>2571170</v>
      </c>
      <c r="AO9" s="10">
        <v>2582014</v>
      </c>
      <c r="AP9" s="10">
        <v>2590571</v>
      </c>
      <c r="AQ9" s="10">
        <v>2577971</v>
      </c>
      <c r="AR9" s="10">
        <v>2587606</v>
      </c>
      <c r="AS9" s="10">
        <v>2594672</v>
      </c>
      <c r="AT9" s="10">
        <v>2604994</v>
      </c>
      <c r="AU9" s="10">
        <v>2612229</v>
      </c>
      <c r="AV9" s="10">
        <v>2616334</v>
      </c>
      <c r="AW9" s="10">
        <v>2620329</v>
      </c>
      <c r="AX9" s="10">
        <v>2623086</v>
      </c>
      <c r="AY9" s="10">
        <v>2624080</v>
      </c>
      <c r="AZ9" s="2">
        <v>2625691</v>
      </c>
      <c r="BA9" s="2">
        <v>2612684</v>
      </c>
      <c r="BB9" s="2">
        <v>2612684</v>
      </c>
      <c r="BC9" s="2">
        <v>2610872</v>
      </c>
      <c r="BD9" s="2">
        <v>2612313</v>
      </c>
      <c r="BE9" s="2">
        <f>BE8-BE10</f>
        <v>2614912</v>
      </c>
      <c r="BF9" s="2">
        <v>2616924</v>
      </c>
      <c r="BG9" s="2">
        <v>2621095</v>
      </c>
      <c r="BH9" s="2">
        <v>2626895</v>
      </c>
      <c r="BI9" s="9">
        <v>2633428</v>
      </c>
      <c r="BJ9" s="2">
        <v>2639896</v>
      </c>
      <c r="BK9" s="2">
        <v>2628463</v>
      </c>
      <c r="BL9" s="18">
        <v>2633865.5</v>
      </c>
      <c r="BM9" s="2">
        <v>2637520</v>
      </c>
      <c r="BN9" s="18">
        <v>2640694</v>
      </c>
      <c r="BO9" s="2">
        <v>2644285</v>
      </c>
      <c r="BP9" s="18">
        <v>2648883</v>
      </c>
      <c r="BQ9" s="2">
        <v>2654099</v>
      </c>
      <c r="BR9" s="18">
        <v>2658795.5</v>
      </c>
      <c r="BS9" s="2">
        <v>2663213.5</v>
      </c>
    </row>
    <row r="10" spans="1:71" ht="12.75">
      <c r="A10" s="8" t="s">
        <v>6</v>
      </c>
      <c r="B10" s="10">
        <v>1784476</v>
      </c>
      <c r="C10" s="10">
        <v>1808563</v>
      </c>
      <c r="D10" s="10">
        <v>1833862</v>
      </c>
      <c r="E10" s="10">
        <v>1854587</v>
      </c>
      <c r="F10" s="10">
        <v>1881947</v>
      </c>
      <c r="G10" s="10">
        <v>1911075</v>
      </c>
      <c r="H10" s="10">
        <v>1939866</v>
      </c>
      <c r="I10" s="10">
        <v>1967338</v>
      </c>
      <c r="J10" s="10">
        <v>1994174</v>
      </c>
      <c r="K10" s="10">
        <v>2016725</v>
      </c>
      <c r="L10" s="10">
        <v>2040259</v>
      </c>
      <c r="M10" s="10">
        <v>2119003</v>
      </c>
      <c r="N10" s="10">
        <v>2141690</v>
      </c>
      <c r="O10" s="10">
        <v>2164074</v>
      </c>
      <c r="P10" s="10">
        <v>2187101</v>
      </c>
      <c r="Q10" s="10">
        <v>2210039</v>
      </c>
      <c r="R10" s="10">
        <v>2230964</v>
      </c>
      <c r="S10" s="10">
        <v>2250369</v>
      </c>
      <c r="T10" s="10">
        <v>2267461</v>
      </c>
      <c r="U10" s="10">
        <v>2285902</v>
      </c>
      <c r="V10" s="10">
        <v>2294129</v>
      </c>
      <c r="W10" s="10">
        <v>2309891</v>
      </c>
      <c r="X10" s="10">
        <v>2329421</v>
      </c>
      <c r="Y10" s="10">
        <v>2352819</v>
      </c>
      <c r="Z10" s="10">
        <v>2379218</v>
      </c>
      <c r="AA10" s="10">
        <v>2404661</v>
      </c>
      <c r="AB10" s="10">
        <v>2430871</v>
      </c>
      <c r="AC10" s="10">
        <v>2457411</v>
      </c>
      <c r="AD10" s="10">
        <v>2483951</v>
      </c>
      <c r="AE10" s="10">
        <v>2509456</v>
      </c>
      <c r="AF10" s="10">
        <v>2532670</v>
      </c>
      <c r="AG10" s="10">
        <v>2551922</v>
      </c>
      <c r="AH10" s="10">
        <v>2572259</v>
      </c>
      <c r="AI10" s="10">
        <v>2592022</v>
      </c>
      <c r="AJ10" s="10">
        <v>2611730</v>
      </c>
      <c r="AK10" s="10">
        <v>2630358</v>
      </c>
      <c r="AL10" s="10">
        <v>2647391</v>
      </c>
      <c r="AM10" s="10">
        <v>2664280</v>
      </c>
      <c r="AN10" s="10">
        <v>2679950</v>
      </c>
      <c r="AO10" s="10">
        <v>2694172</v>
      </c>
      <c r="AP10" s="10">
        <v>2707203</v>
      </c>
      <c r="AQ10" s="10">
        <v>2705433</v>
      </c>
      <c r="AR10" s="10">
        <v>2718933</v>
      </c>
      <c r="AS10" s="10">
        <v>2729960</v>
      </c>
      <c r="AT10" s="10">
        <v>2742419</v>
      </c>
      <c r="AU10" s="10">
        <v>2751447</v>
      </c>
      <c r="AV10" s="10">
        <v>2757459</v>
      </c>
      <c r="AW10" s="10">
        <v>2762904</v>
      </c>
      <c r="AX10" s="10">
        <v>2767780</v>
      </c>
      <c r="AY10" s="10">
        <v>2771244</v>
      </c>
      <c r="AZ10" s="2">
        <v>2774988</v>
      </c>
      <c r="BA10" s="2">
        <v>2767096</v>
      </c>
      <c r="BB10" s="13">
        <v>2767096</v>
      </c>
      <c r="BC10" s="2">
        <v>2768078</v>
      </c>
      <c r="BD10" s="2">
        <v>2770261</v>
      </c>
      <c r="BE10" s="2">
        <v>2772373</v>
      </c>
      <c r="BF10" s="2">
        <v>2774260</v>
      </c>
      <c r="BG10" s="2">
        <v>2776671</v>
      </c>
      <c r="BH10" s="2">
        <f>BH8-BH9</f>
        <v>2780077</v>
      </c>
      <c r="BI10" s="9">
        <v>2784946</v>
      </c>
      <c r="BJ10" s="2">
        <v>2791128</v>
      </c>
      <c r="BK10" s="2">
        <v>2769921</v>
      </c>
      <c r="BL10" s="18">
        <v>2773713.5</v>
      </c>
      <c r="BM10" s="2">
        <v>2775873</v>
      </c>
      <c r="BN10" s="18">
        <v>2777955</v>
      </c>
      <c r="BO10" s="2">
        <v>2779596</v>
      </c>
      <c r="BP10" s="18">
        <v>2781914.5</v>
      </c>
      <c r="BQ10" s="2">
        <v>2785133</v>
      </c>
      <c r="BR10" s="18">
        <v>2787975</v>
      </c>
      <c r="BS10" s="2">
        <v>2790933.5</v>
      </c>
    </row>
    <row r="11" spans="1:70" ht="12.75">
      <c r="A11" s="14" t="s">
        <v>8</v>
      </c>
      <c r="B11" s="58" t="s">
        <v>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</row>
    <row r="12" spans="1:72" ht="12.75">
      <c r="A12" s="15" t="s">
        <v>9</v>
      </c>
      <c r="B12" s="10">
        <v>499540</v>
      </c>
      <c r="C12" s="10">
        <v>509544</v>
      </c>
      <c r="D12" s="10">
        <v>521450</v>
      </c>
      <c r="E12" s="10">
        <v>536009</v>
      </c>
      <c r="F12" s="10">
        <v>552504</v>
      </c>
      <c r="G12" s="10">
        <v>569548</v>
      </c>
      <c r="H12" s="10">
        <v>584707</v>
      </c>
      <c r="I12" s="10">
        <v>601127</v>
      </c>
      <c r="J12" s="10">
        <v>616081</v>
      </c>
      <c r="K12" s="10">
        <v>628698</v>
      </c>
      <c r="L12" s="10">
        <v>638784</v>
      </c>
      <c r="M12" s="10">
        <v>649806</v>
      </c>
      <c r="N12" s="10">
        <v>676784</v>
      </c>
      <c r="O12" s="10">
        <v>677450</v>
      </c>
      <c r="P12" s="10">
        <v>677612</v>
      </c>
      <c r="Q12" s="10">
        <v>678037</v>
      </c>
      <c r="R12" s="10">
        <v>672991</v>
      </c>
      <c r="S12" s="10">
        <v>665225</v>
      </c>
      <c r="T12" s="10">
        <v>655280</v>
      </c>
      <c r="U12" s="10">
        <v>645595</v>
      </c>
      <c r="V12" s="10">
        <v>637741</v>
      </c>
      <c r="W12" s="10">
        <v>634561</v>
      </c>
      <c r="X12" s="10">
        <v>627605</v>
      </c>
      <c r="Y12" s="10">
        <v>623648</v>
      </c>
      <c r="Z12" s="10">
        <v>623695</v>
      </c>
      <c r="AA12" s="10">
        <v>628909</v>
      </c>
      <c r="AB12" s="10">
        <v>633325</v>
      </c>
      <c r="AC12" s="10">
        <v>640335</v>
      </c>
      <c r="AD12" s="10">
        <v>648485</v>
      </c>
      <c r="AE12" s="10">
        <v>655337</v>
      </c>
      <c r="AF12" s="10">
        <v>661814</v>
      </c>
      <c r="AG12" s="10">
        <v>665750</v>
      </c>
      <c r="AH12" s="10">
        <v>671924</v>
      </c>
      <c r="AI12" s="10">
        <v>679788</v>
      </c>
      <c r="AJ12" s="10">
        <v>687692</v>
      </c>
      <c r="AK12" s="10">
        <v>693446</v>
      </c>
      <c r="AL12" s="10">
        <v>698351</v>
      </c>
      <c r="AM12" s="10">
        <v>700664</v>
      </c>
      <c r="AN12" s="10">
        <v>699100</v>
      </c>
      <c r="AO12" s="10">
        <v>694818</v>
      </c>
      <c r="AP12" s="10">
        <v>686911</v>
      </c>
      <c r="AQ12" s="10">
        <v>679503</v>
      </c>
      <c r="AR12" s="10">
        <v>664672</v>
      </c>
      <c r="AS12" s="10">
        <v>652985</v>
      </c>
      <c r="AT12" s="10">
        <v>641797</v>
      </c>
      <c r="AU12" s="10">
        <v>626676</v>
      </c>
      <c r="AV12" s="10">
        <v>610853</v>
      </c>
      <c r="AW12" s="10">
        <v>595837</v>
      </c>
      <c r="AX12" s="10">
        <v>579980</v>
      </c>
      <c r="AY12" s="10">
        <v>563558</v>
      </c>
      <c r="AZ12" s="2">
        <v>546980</v>
      </c>
      <c r="BA12" s="2">
        <v>532951</v>
      </c>
      <c r="BB12" s="9">
        <v>515164</v>
      </c>
      <c r="BC12" s="9">
        <v>499103</v>
      </c>
      <c r="BD12" s="9">
        <v>483608</v>
      </c>
      <c r="BE12" s="2">
        <v>470705</v>
      </c>
      <c r="BF12" s="2">
        <v>458022</v>
      </c>
      <c r="BG12" s="2">
        <v>446075</v>
      </c>
      <c r="BH12" s="16">
        <v>436273</v>
      </c>
      <c r="BI12" s="17">
        <v>428405</v>
      </c>
      <c r="BJ12" s="2">
        <v>426381</v>
      </c>
      <c r="BK12" s="2">
        <v>425590</v>
      </c>
      <c r="BL12" s="2">
        <v>427142</v>
      </c>
      <c r="BM12" s="2">
        <v>426209</v>
      </c>
      <c r="BN12" s="2">
        <v>425760</v>
      </c>
      <c r="BO12" s="2">
        <v>425917</v>
      </c>
      <c r="BP12" s="2">
        <v>426954</v>
      </c>
      <c r="BQ12" s="2">
        <v>430866</v>
      </c>
      <c r="BR12" s="2">
        <v>435807</v>
      </c>
      <c r="BS12" s="2">
        <v>440133</v>
      </c>
      <c r="BT12" s="2">
        <v>442877</v>
      </c>
    </row>
    <row r="13" spans="1:72" ht="12.75">
      <c r="A13" s="15" t="s">
        <v>10</v>
      </c>
      <c r="B13" s="10">
        <v>1025525</v>
      </c>
      <c r="C13" s="10">
        <v>1031702</v>
      </c>
      <c r="D13" s="10">
        <v>1041093</v>
      </c>
      <c r="E13" s="10">
        <v>1046007</v>
      </c>
      <c r="F13" s="10">
        <v>1055347</v>
      </c>
      <c r="G13" s="10">
        <v>1072562</v>
      </c>
      <c r="H13" s="10">
        <v>1085657</v>
      </c>
      <c r="I13" s="10">
        <v>1095063</v>
      </c>
      <c r="J13" s="10">
        <v>1104354</v>
      </c>
      <c r="K13" s="10">
        <v>1114154</v>
      </c>
      <c r="L13" s="10">
        <v>1121565</v>
      </c>
      <c r="M13" s="10">
        <v>1125988</v>
      </c>
      <c r="N13" s="10">
        <v>1196727</v>
      </c>
      <c r="O13" s="10">
        <v>1209711</v>
      </c>
      <c r="P13" s="10">
        <v>1223242</v>
      </c>
      <c r="Q13" s="10">
        <v>1236513</v>
      </c>
      <c r="R13" s="10">
        <v>1254332</v>
      </c>
      <c r="S13" s="10">
        <v>1273393</v>
      </c>
      <c r="T13" s="10">
        <v>1291531</v>
      </c>
      <c r="U13" s="10">
        <v>1308044</v>
      </c>
      <c r="V13" s="10">
        <v>1323914</v>
      </c>
      <c r="W13" s="10">
        <v>1324922</v>
      </c>
      <c r="X13" s="10">
        <v>1342887</v>
      </c>
      <c r="Y13" s="10">
        <v>1360227</v>
      </c>
      <c r="Z13" s="10">
        <v>1376481</v>
      </c>
      <c r="AA13" s="10">
        <v>1389804</v>
      </c>
      <c r="AB13" s="10">
        <v>1409283</v>
      </c>
      <c r="AC13" s="10">
        <v>1433118</v>
      </c>
      <c r="AD13" s="10">
        <v>1456334</v>
      </c>
      <c r="AE13" s="10">
        <v>1480583</v>
      </c>
      <c r="AF13" s="10">
        <v>1494976</v>
      </c>
      <c r="AG13" s="10">
        <v>1502636</v>
      </c>
      <c r="AH13" s="10">
        <v>1507844</v>
      </c>
      <c r="AI13" s="10">
        <v>1512296</v>
      </c>
      <c r="AJ13" s="10">
        <v>1515040</v>
      </c>
      <c r="AK13" s="10">
        <v>1520768</v>
      </c>
      <c r="AL13" s="10">
        <v>1528318</v>
      </c>
      <c r="AM13" s="10">
        <v>1536509</v>
      </c>
      <c r="AN13" s="10">
        <v>1547255</v>
      </c>
      <c r="AO13" s="10">
        <v>1560810</v>
      </c>
      <c r="AP13" s="10">
        <v>1576044</v>
      </c>
      <c r="AQ13" s="10">
        <v>1590672</v>
      </c>
      <c r="AR13" s="10">
        <v>1595139</v>
      </c>
      <c r="AS13" s="10">
        <v>1611739</v>
      </c>
      <c r="AT13" s="10">
        <v>1632053</v>
      </c>
      <c r="AU13" s="10">
        <v>1654683</v>
      </c>
      <c r="AV13" s="10">
        <v>1674682</v>
      </c>
      <c r="AW13" s="10">
        <v>1694468</v>
      </c>
      <c r="AX13" s="10">
        <v>1713600</v>
      </c>
      <c r="AY13" s="10">
        <v>1731671</v>
      </c>
      <c r="AZ13" s="2">
        <v>1748560</v>
      </c>
      <c r="BA13" s="2">
        <v>1752922</v>
      </c>
      <c r="BB13" s="9">
        <v>1767676</v>
      </c>
      <c r="BC13" s="9">
        <v>1780337</v>
      </c>
      <c r="BD13" s="9">
        <v>1792898</v>
      </c>
      <c r="BE13" s="2">
        <f>BE6-BE12-BE14</f>
        <v>1803902</v>
      </c>
      <c r="BF13" s="2">
        <f>BF6-BF12-BF14</f>
        <v>1816160</v>
      </c>
      <c r="BG13" s="2">
        <v>1825578</v>
      </c>
      <c r="BH13" s="2">
        <v>1831349</v>
      </c>
      <c r="BI13" s="9">
        <v>1835376</v>
      </c>
      <c r="BJ13" s="2">
        <v>1833598</v>
      </c>
      <c r="BK13" s="2">
        <v>1826561</v>
      </c>
      <c r="BL13" s="2">
        <v>1795329</v>
      </c>
      <c r="BM13" s="2">
        <v>1784562</v>
      </c>
      <c r="BN13" s="2">
        <v>1772254</v>
      </c>
      <c r="BO13" s="2">
        <v>1759140</v>
      </c>
      <c r="BP13" s="2">
        <v>1745906</v>
      </c>
      <c r="BQ13" s="2">
        <v>1731486</v>
      </c>
      <c r="BR13" s="2">
        <v>1716413</v>
      </c>
      <c r="BS13" s="2">
        <v>1702967</v>
      </c>
      <c r="BT13" s="2">
        <v>1692005</v>
      </c>
    </row>
    <row r="14" spans="1:72" ht="12.75">
      <c r="A14" s="15" t="s">
        <v>11</v>
      </c>
      <c r="B14" s="10">
        <v>146771</v>
      </c>
      <c r="C14" s="10">
        <v>147494</v>
      </c>
      <c r="D14" s="10">
        <v>149528</v>
      </c>
      <c r="E14" s="10">
        <v>150776</v>
      </c>
      <c r="F14" s="10">
        <v>153313</v>
      </c>
      <c r="G14" s="10">
        <v>156085</v>
      </c>
      <c r="H14" s="10">
        <v>160906</v>
      </c>
      <c r="I14" s="10">
        <v>165991</v>
      </c>
      <c r="J14" s="10">
        <v>170225</v>
      </c>
      <c r="K14" s="10">
        <v>175522</v>
      </c>
      <c r="L14" s="10">
        <v>181099</v>
      </c>
      <c r="M14" s="10">
        <v>190485</v>
      </c>
      <c r="N14" s="10">
        <v>212094</v>
      </c>
      <c r="O14" s="10">
        <v>219868</v>
      </c>
      <c r="P14" s="10">
        <v>228394</v>
      </c>
      <c r="Q14" s="10">
        <v>237283</v>
      </c>
      <c r="R14" s="10">
        <v>244882</v>
      </c>
      <c r="S14" s="10">
        <v>252580</v>
      </c>
      <c r="T14" s="10">
        <v>261536</v>
      </c>
      <c r="U14" s="10">
        <v>270728</v>
      </c>
      <c r="V14" s="10">
        <v>279260</v>
      </c>
      <c r="W14" s="10">
        <v>280903</v>
      </c>
      <c r="X14" s="10">
        <v>286266</v>
      </c>
      <c r="Y14" s="10">
        <v>293264</v>
      </c>
      <c r="Z14" s="10">
        <v>298927</v>
      </c>
      <c r="AA14" s="10">
        <v>304307</v>
      </c>
      <c r="AB14" s="10">
        <v>303459</v>
      </c>
      <c r="AC14" s="10">
        <v>297695</v>
      </c>
      <c r="AD14" s="10">
        <v>290527</v>
      </c>
      <c r="AE14" s="10">
        <v>282647</v>
      </c>
      <c r="AF14" s="10">
        <v>284944</v>
      </c>
      <c r="AG14" s="10">
        <v>287205</v>
      </c>
      <c r="AH14" s="10">
        <v>293940</v>
      </c>
      <c r="AI14" s="10">
        <v>299557</v>
      </c>
      <c r="AJ14" s="10">
        <v>305076</v>
      </c>
      <c r="AK14" s="10">
        <v>309332</v>
      </c>
      <c r="AL14" s="10">
        <v>312622</v>
      </c>
      <c r="AM14" s="10">
        <v>315498</v>
      </c>
      <c r="AN14" s="10">
        <v>318713</v>
      </c>
      <c r="AO14" s="10">
        <v>321190</v>
      </c>
      <c r="AP14" s="10">
        <v>323540</v>
      </c>
      <c r="AQ14" s="10">
        <v>325738</v>
      </c>
      <c r="AR14" s="10">
        <v>323419</v>
      </c>
      <c r="AS14" s="10">
        <v>325506</v>
      </c>
      <c r="AT14" s="10">
        <v>326197</v>
      </c>
      <c r="AU14" s="10">
        <v>327542</v>
      </c>
      <c r="AV14" s="10">
        <v>328177</v>
      </c>
      <c r="AW14" s="10">
        <v>328129</v>
      </c>
      <c r="AX14" s="10">
        <v>328425</v>
      </c>
      <c r="AY14" s="10">
        <v>328463</v>
      </c>
      <c r="AZ14" s="2">
        <v>329586</v>
      </c>
      <c r="BA14" s="2">
        <v>326639</v>
      </c>
      <c r="BB14" s="9">
        <v>329081</v>
      </c>
      <c r="BC14" s="12">
        <v>331866</v>
      </c>
      <c r="BD14" s="18">
        <v>334618</v>
      </c>
      <c r="BE14" s="2">
        <v>338883</v>
      </c>
      <c r="BF14" s="2">
        <v>341690</v>
      </c>
      <c r="BG14" s="2">
        <v>346631</v>
      </c>
      <c r="BH14" s="2">
        <v>355505</v>
      </c>
      <c r="BI14" s="9">
        <v>366023</v>
      </c>
      <c r="BJ14" s="2">
        <v>376959</v>
      </c>
      <c r="BK14" s="2">
        <v>390089</v>
      </c>
      <c r="BL14" s="2">
        <v>409251</v>
      </c>
      <c r="BM14" s="2">
        <v>425208</v>
      </c>
      <c r="BN14" s="2">
        <v>441046</v>
      </c>
      <c r="BO14" s="2">
        <v>457271</v>
      </c>
      <c r="BP14" s="2">
        <v>473222</v>
      </c>
      <c r="BQ14" s="2">
        <v>489332</v>
      </c>
      <c r="BR14" s="2">
        <v>504294</v>
      </c>
      <c r="BS14" s="2">
        <v>517977</v>
      </c>
      <c r="BT14" s="2">
        <v>530468</v>
      </c>
    </row>
    <row r="15" spans="1:72" ht="15">
      <c r="A15" s="15" t="s">
        <v>12</v>
      </c>
      <c r="B15" s="10">
        <v>653259</v>
      </c>
      <c r="C15" s="10">
        <v>659781</v>
      </c>
      <c r="D15" s="10">
        <v>669282</v>
      </c>
      <c r="E15" s="10">
        <v>681206</v>
      </c>
      <c r="F15" s="10">
        <v>697911</v>
      </c>
      <c r="G15" s="10">
        <v>714976</v>
      </c>
      <c r="H15" s="10">
        <v>731357</v>
      </c>
      <c r="I15" s="10">
        <v>749065</v>
      </c>
      <c r="J15" s="10">
        <v>766737</v>
      </c>
      <c r="K15" s="10">
        <v>782110</v>
      </c>
      <c r="L15" s="10">
        <v>794300</v>
      </c>
      <c r="M15" s="10">
        <v>804981</v>
      </c>
      <c r="N15" s="10">
        <v>841931</v>
      </c>
      <c r="O15" s="10">
        <v>850185</v>
      </c>
      <c r="P15" s="10">
        <v>859361</v>
      </c>
      <c r="Q15" s="10">
        <v>866597</v>
      </c>
      <c r="R15" s="10">
        <v>874199</v>
      </c>
      <c r="S15" s="10">
        <v>878383</v>
      </c>
      <c r="T15" s="10">
        <v>875635</v>
      </c>
      <c r="U15" s="10">
        <v>871399</v>
      </c>
      <c r="V15" s="10">
        <v>869307</v>
      </c>
      <c r="W15" s="10">
        <v>868501</v>
      </c>
      <c r="X15" s="10">
        <v>862244</v>
      </c>
      <c r="Y15" s="10">
        <v>858084</v>
      </c>
      <c r="Z15" s="10">
        <v>856453</v>
      </c>
      <c r="AA15" s="10">
        <v>857763</v>
      </c>
      <c r="AB15" s="10">
        <v>858009</v>
      </c>
      <c r="AC15" s="10">
        <v>860059</v>
      </c>
      <c r="AD15" s="10">
        <v>862764</v>
      </c>
      <c r="AE15" s="10">
        <v>866576</v>
      </c>
      <c r="AF15" s="10">
        <v>872727</v>
      </c>
      <c r="AG15" s="10">
        <v>874453</v>
      </c>
      <c r="AH15" s="10">
        <v>877536</v>
      </c>
      <c r="AI15" s="10">
        <v>882373</v>
      </c>
      <c r="AJ15" s="10">
        <v>885360</v>
      </c>
      <c r="AK15" s="10">
        <v>887619</v>
      </c>
      <c r="AL15" s="10">
        <v>891562</v>
      </c>
      <c r="AM15" s="10">
        <v>895131</v>
      </c>
      <c r="AN15" s="10">
        <v>898690</v>
      </c>
      <c r="AO15" s="10">
        <v>902412</v>
      </c>
      <c r="AP15" s="10">
        <v>903283</v>
      </c>
      <c r="AQ15" s="10">
        <v>903743</v>
      </c>
      <c r="AR15" s="10">
        <v>896426</v>
      </c>
      <c r="AS15" s="10">
        <v>890830</v>
      </c>
      <c r="AT15" s="10">
        <v>883347</v>
      </c>
      <c r="AU15" s="10">
        <v>869460</v>
      </c>
      <c r="AV15" s="10">
        <v>852886</v>
      </c>
      <c r="AW15" s="10">
        <v>834776</v>
      </c>
      <c r="AX15" s="10">
        <v>815769</v>
      </c>
      <c r="AY15" s="10">
        <v>796183</v>
      </c>
      <c r="AZ15" s="2">
        <v>775742</v>
      </c>
      <c r="BA15" s="2">
        <v>761991</v>
      </c>
      <c r="BB15" s="9">
        <v>741694</v>
      </c>
      <c r="BC15" s="9">
        <v>720864</v>
      </c>
      <c r="BD15" s="9">
        <v>701575</v>
      </c>
      <c r="BE15" s="2">
        <v>683853</v>
      </c>
      <c r="BF15" s="2">
        <v>666421</v>
      </c>
      <c r="BG15" s="2">
        <v>649987</v>
      </c>
      <c r="BH15" s="2">
        <v>636103</v>
      </c>
      <c r="BI15" s="9">
        <v>623614</v>
      </c>
      <c r="BJ15" s="2">
        <v>614613</v>
      </c>
      <c r="BK15" s="2">
        <v>604481</v>
      </c>
      <c r="BL15" s="2">
        <v>597065</v>
      </c>
      <c r="BM15" s="2">
        <v>588702</v>
      </c>
      <c r="BN15" s="2">
        <v>580565</v>
      </c>
      <c r="BO15" s="2">
        <v>575689</v>
      </c>
      <c r="BP15" s="45">
        <v>573709</v>
      </c>
      <c r="BQ15" s="2">
        <v>573430</v>
      </c>
      <c r="BR15" s="2">
        <v>574217</v>
      </c>
      <c r="BS15" s="2">
        <v>575885</v>
      </c>
      <c r="BT15" s="2">
        <v>577823</v>
      </c>
    </row>
    <row r="16" spans="1:72" ht="12.75">
      <c r="A16" s="15" t="s">
        <v>13</v>
      </c>
      <c r="B16" s="2">
        <v>920090</v>
      </c>
      <c r="C16" s="10">
        <v>929954</v>
      </c>
      <c r="D16" s="10">
        <v>942083</v>
      </c>
      <c r="E16" s="10">
        <v>949918</v>
      </c>
      <c r="F16" s="10">
        <v>960151</v>
      </c>
      <c r="G16" s="10">
        <v>979354</v>
      </c>
      <c r="H16" s="10">
        <v>994792</v>
      </c>
      <c r="I16" s="10">
        <v>1006623</v>
      </c>
      <c r="J16" s="10">
        <v>1016633</v>
      </c>
      <c r="K16" s="10">
        <v>1026355</v>
      </c>
      <c r="L16" s="10">
        <v>1035276</v>
      </c>
      <c r="M16" s="10">
        <v>1045507</v>
      </c>
      <c r="N16" s="10">
        <v>1115452</v>
      </c>
      <c r="O16" s="10">
        <v>1124167</v>
      </c>
      <c r="P16" s="10">
        <v>1131661</v>
      </c>
      <c r="Q16" s="10">
        <v>1140212</v>
      </c>
      <c r="R16" s="10">
        <v>1145798</v>
      </c>
      <c r="S16" s="10">
        <v>1153895</v>
      </c>
      <c r="T16" s="10">
        <v>1166566</v>
      </c>
      <c r="U16" s="10">
        <v>1180916</v>
      </c>
      <c r="V16" s="10">
        <v>1194170</v>
      </c>
      <c r="W16" s="10">
        <v>1193590</v>
      </c>
      <c r="X16" s="10">
        <v>1212034</v>
      </c>
      <c r="Y16" s="10">
        <v>1230686</v>
      </c>
      <c r="Z16" s="10">
        <v>1248237</v>
      </c>
      <c r="AA16" s="10">
        <v>1264539</v>
      </c>
      <c r="AB16" s="10">
        <v>1282644</v>
      </c>
      <c r="AC16" s="10">
        <v>1301285</v>
      </c>
      <c r="AD16" s="10">
        <v>1318602</v>
      </c>
      <c r="AE16" s="10">
        <v>1334526</v>
      </c>
      <c r="AF16" s="10">
        <v>1347538</v>
      </c>
      <c r="AG16" s="10">
        <v>1364108</v>
      </c>
      <c r="AH16" s="10">
        <v>1385595</v>
      </c>
      <c r="AI16" s="10">
        <v>1406207</v>
      </c>
      <c r="AJ16" s="10">
        <v>1427363</v>
      </c>
      <c r="AK16" s="10">
        <v>1438467</v>
      </c>
      <c r="AL16" s="10">
        <v>1448247</v>
      </c>
      <c r="AM16" s="10">
        <v>1453288</v>
      </c>
      <c r="AN16" s="10">
        <v>1457200</v>
      </c>
      <c r="AO16" s="10">
        <v>1460308</v>
      </c>
      <c r="AP16" s="10">
        <v>1465915</v>
      </c>
      <c r="AQ16" s="10">
        <v>1472556</v>
      </c>
      <c r="AR16" s="10">
        <v>1468970</v>
      </c>
      <c r="AS16" s="10">
        <v>1479346</v>
      </c>
      <c r="AT16" s="10">
        <v>1494466</v>
      </c>
      <c r="AU16" s="10">
        <v>1514223</v>
      </c>
      <c r="AV16" s="10">
        <v>1532896</v>
      </c>
      <c r="AW16" s="10">
        <v>1553045</v>
      </c>
      <c r="AX16" s="10">
        <v>1573064</v>
      </c>
      <c r="AY16" s="10">
        <v>1593487</v>
      </c>
      <c r="AZ16" s="2">
        <v>1614342</v>
      </c>
      <c r="BA16" s="2">
        <v>1619238</v>
      </c>
      <c r="BB16" s="9">
        <v>1638795</v>
      </c>
      <c r="BC16" s="9">
        <v>1658587</v>
      </c>
      <c r="BD16" s="9">
        <f>BD6-BD15-BD17</f>
        <v>1677043</v>
      </c>
      <c r="BE16" s="9">
        <f>BE6-BE15-BE17</f>
        <v>1695650</v>
      </c>
      <c r="BF16" s="9">
        <f>BF6-BF15-BF17</f>
        <v>1713145</v>
      </c>
      <c r="BG16" s="2">
        <v>1729736</v>
      </c>
      <c r="BH16" s="2">
        <v>1746002</v>
      </c>
      <c r="BI16" s="9">
        <v>1762291</v>
      </c>
      <c r="BJ16" s="2">
        <v>1774036</v>
      </c>
      <c r="BK16" s="2">
        <v>1786398</v>
      </c>
      <c r="BL16" s="2">
        <v>1774602</v>
      </c>
      <c r="BM16" s="2">
        <v>1778097</v>
      </c>
      <c r="BN16" s="2">
        <v>1778841</v>
      </c>
      <c r="BO16" s="2">
        <v>1776044</v>
      </c>
      <c r="BP16" s="18">
        <v>1768960</v>
      </c>
      <c r="BQ16" s="2">
        <v>1760503</v>
      </c>
      <c r="BR16" s="2">
        <v>1750410</v>
      </c>
      <c r="BS16" s="2">
        <v>1739262</v>
      </c>
      <c r="BT16" s="2">
        <v>1727133</v>
      </c>
    </row>
    <row r="17" spans="1:72" ht="15">
      <c r="A17" s="15" t="s">
        <v>14</v>
      </c>
      <c r="B17" s="10">
        <v>98487</v>
      </c>
      <c r="C17" s="10">
        <v>99005</v>
      </c>
      <c r="D17" s="10">
        <v>100706</v>
      </c>
      <c r="E17" s="10">
        <v>101668</v>
      </c>
      <c r="F17" s="10">
        <v>103102</v>
      </c>
      <c r="G17" s="10">
        <v>103865</v>
      </c>
      <c r="H17" s="10">
        <v>105121</v>
      </c>
      <c r="I17" s="10">
        <v>106493</v>
      </c>
      <c r="J17" s="10">
        <v>107290</v>
      </c>
      <c r="K17" s="10">
        <v>109909</v>
      </c>
      <c r="L17" s="10">
        <v>111872</v>
      </c>
      <c r="M17" s="10">
        <v>115791</v>
      </c>
      <c r="N17" s="10">
        <v>128222</v>
      </c>
      <c r="O17" s="10">
        <v>132677</v>
      </c>
      <c r="P17" s="10">
        <v>138226</v>
      </c>
      <c r="Q17" s="10">
        <v>145024</v>
      </c>
      <c r="R17" s="10">
        <v>152208</v>
      </c>
      <c r="S17" s="10">
        <v>158920</v>
      </c>
      <c r="T17" s="10">
        <v>166146</v>
      </c>
      <c r="U17" s="10">
        <v>172052</v>
      </c>
      <c r="V17" s="10">
        <v>177438</v>
      </c>
      <c r="W17" s="10">
        <v>178295</v>
      </c>
      <c r="X17" s="10">
        <v>182480</v>
      </c>
      <c r="Y17" s="10">
        <v>188369</v>
      </c>
      <c r="Z17" s="10">
        <v>194413</v>
      </c>
      <c r="AA17" s="10">
        <v>200718</v>
      </c>
      <c r="AB17" s="10">
        <v>205414</v>
      </c>
      <c r="AC17" s="10">
        <v>209804</v>
      </c>
      <c r="AD17" s="10">
        <v>213980</v>
      </c>
      <c r="AE17" s="10">
        <v>217465</v>
      </c>
      <c r="AF17" s="10">
        <v>221469</v>
      </c>
      <c r="AG17" s="10">
        <v>217030</v>
      </c>
      <c r="AH17" s="10">
        <v>210577</v>
      </c>
      <c r="AI17" s="10">
        <v>203061</v>
      </c>
      <c r="AJ17" s="10">
        <v>195085</v>
      </c>
      <c r="AK17" s="10">
        <v>197460</v>
      </c>
      <c r="AL17" s="10">
        <v>199482</v>
      </c>
      <c r="AM17" s="10">
        <v>204252</v>
      </c>
      <c r="AN17" s="10">
        <v>209178</v>
      </c>
      <c r="AO17" s="10">
        <v>214098</v>
      </c>
      <c r="AP17" s="10">
        <v>217297</v>
      </c>
      <c r="AQ17" s="10">
        <v>219614</v>
      </c>
      <c r="AR17" s="10">
        <v>217834</v>
      </c>
      <c r="AS17" s="10">
        <v>220054</v>
      </c>
      <c r="AT17" s="10">
        <v>222234</v>
      </c>
      <c r="AU17" s="10">
        <v>225218</v>
      </c>
      <c r="AV17" s="10">
        <v>227930</v>
      </c>
      <c r="AW17" s="10">
        <v>230613</v>
      </c>
      <c r="AX17" s="10">
        <v>233172</v>
      </c>
      <c r="AY17" s="10">
        <v>234022</v>
      </c>
      <c r="AZ17" s="2">
        <v>235042</v>
      </c>
      <c r="BA17" s="2">
        <v>231283</v>
      </c>
      <c r="BB17" s="9">
        <v>231432</v>
      </c>
      <c r="BC17" s="9">
        <v>231855</v>
      </c>
      <c r="BD17" s="9">
        <v>232506</v>
      </c>
      <c r="BE17" s="2">
        <v>233987</v>
      </c>
      <c r="BF17" s="2">
        <v>236306</v>
      </c>
      <c r="BG17" s="2">
        <v>238581</v>
      </c>
      <c r="BH17" s="2">
        <v>241022</v>
      </c>
      <c r="BI17" s="9">
        <v>243899</v>
      </c>
      <c r="BJ17" s="2">
        <v>248289</v>
      </c>
      <c r="BK17" s="2">
        <v>251361</v>
      </c>
      <c r="BL17" s="2">
        <v>260055</v>
      </c>
      <c r="BM17" s="2">
        <v>269180</v>
      </c>
      <c r="BN17" s="2">
        <v>279654</v>
      </c>
      <c r="BO17" s="44">
        <v>290595</v>
      </c>
      <c r="BP17" s="2">
        <v>303413</v>
      </c>
      <c r="BQ17" s="2">
        <v>317751</v>
      </c>
      <c r="BR17" s="2">
        <v>331887</v>
      </c>
      <c r="BS17" s="2">
        <v>345930</v>
      </c>
      <c r="BT17" s="2">
        <v>360394</v>
      </c>
    </row>
    <row r="18" spans="1:70" ht="12.75">
      <c r="A18" s="19" t="s">
        <v>15</v>
      </c>
      <c r="B18" s="56" t="s">
        <v>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</row>
    <row r="19" spans="1:72" ht="12.75">
      <c r="A19" s="15" t="s">
        <v>9</v>
      </c>
      <c r="B19" s="10">
        <v>490197</v>
      </c>
      <c r="C19" s="10">
        <v>500718</v>
      </c>
      <c r="D19" s="10">
        <v>511631</v>
      </c>
      <c r="E19" s="10">
        <v>525693</v>
      </c>
      <c r="F19" s="10">
        <v>539054</v>
      </c>
      <c r="G19" s="10">
        <v>553300</v>
      </c>
      <c r="H19" s="10">
        <v>566496</v>
      </c>
      <c r="I19" s="10">
        <v>581274</v>
      </c>
      <c r="J19" s="10">
        <v>593136</v>
      </c>
      <c r="K19" s="10">
        <v>605024</v>
      </c>
      <c r="L19" s="10">
        <v>612158</v>
      </c>
      <c r="M19" s="10">
        <v>620697</v>
      </c>
      <c r="N19" s="10">
        <v>649391</v>
      </c>
      <c r="O19" s="10">
        <v>649544</v>
      </c>
      <c r="P19" s="10">
        <v>649358</v>
      </c>
      <c r="Q19" s="10">
        <v>649520</v>
      </c>
      <c r="R19" s="10">
        <v>644724</v>
      </c>
      <c r="S19" s="10">
        <v>637257</v>
      </c>
      <c r="T19" s="10">
        <v>627692</v>
      </c>
      <c r="U19" s="10">
        <v>618463</v>
      </c>
      <c r="V19" s="10">
        <v>610658</v>
      </c>
      <c r="W19" s="10">
        <v>605221</v>
      </c>
      <c r="X19" s="10">
        <v>598142</v>
      </c>
      <c r="Y19" s="10">
        <v>594815</v>
      </c>
      <c r="Z19" s="10">
        <v>595689</v>
      </c>
      <c r="AA19" s="10">
        <v>601163</v>
      </c>
      <c r="AB19" s="10">
        <v>606431</v>
      </c>
      <c r="AC19" s="10">
        <v>612611</v>
      </c>
      <c r="AD19" s="10">
        <v>620058</v>
      </c>
      <c r="AE19" s="10">
        <v>627206</v>
      </c>
      <c r="AF19" s="10">
        <v>634368</v>
      </c>
      <c r="AG19" s="10">
        <v>637965</v>
      </c>
      <c r="AH19" s="10">
        <v>644116</v>
      </c>
      <c r="AI19" s="10">
        <v>651750</v>
      </c>
      <c r="AJ19" s="10">
        <v>659389</v>
      </c>
      <c r="AK19" s="10">
        <v>665052</v>
      </c>
      <c r="AL19" s="10">
        <v>670044</v>
      </c>
      <c r="AM19" s="10">
        <v>672305</v>
      </c>
      <c r="AN19" s="10">
        <v>671036</v>
      </c>
      <c r="AO19" s="10">
        <v>666768</v>
      </c>
      <c r="AP19" s="10">
        <v>659054</v>
      </c>
      <c r="AQ19" s="10">
        <v>651006</v>
      </c>
      <c r="AR19" s="10">
        <v>636802</v>
      </c>
      <c r="AS19" s="10">
        <v>625919</v>
      </c>
      <c r="AT19" s="10">
        <v>614235</v>
      </c>
      <c r="AU19" s="10">
        <v>599312</v>
      </c>
      <c r="AV19" s="10">
        <v>584435</v>
      </c>
      <c r="AW19" s="10">
        <v>569060</v>
      </c>
      <c r="AX19" s="10">
        <v>553970</v>
      </c>
      <c r="AY19" s="10">
        <v>538283</v>
      </c>
      <c r="AZ19" s="2">
        <v>522394</v>
      </c>
      <c r="BA19" s="2">
        <v>509317</v>
      </c>
      <c r="BB19" s="2">
        <v>491806</v>
      </c>
      <c r="BC19" s="2">
        <v>475888</v>
      </c>
      <c r="BD19" s="2">
        <v>460848</v>
      </c>
      <c r="BE19" s="2">
        <v>448210</v>
      </c>
      <c r="BF19" s="2">
        <v>436286</v>
      </c>
      <c r="BG19" s="2">
        <v>424547</v>
      </c>
      <c r="BH19" s="2">
        <v>414771</v>
      </c>
      <c r="BI19" s="9">
        <v>407664</v>
      </c>
      <c r="BJ19" s="2">
        <v>404939</v>
      </c>
      <c r="BK19" s="2">
        <v>404867</v>
      </c>
      <c r="BL19" s="2">
        <v>405430</v>
      </c>
      <c r="BM19" s="2">
        <v>404367</v>
      </c>
      <c r="BN19" s="2">
        <v>404165</v>
      </c>
      <c r="BO19" s="2">
        <v>404264</v>
      </c>
      <c r="BP19" s="2">
        <v>405089</v>
      </c>
      <c r="BQ19" s="2">
        <v>409362</v>
      </c>
      <c r="BR19" s="2">
        <v>413894</v>
      </c>
      <c r="BS19" s="2">
        <v>417909</v>
      </c>
      <c r="BT19" s="2">
        <v>420843</v>
      </c>
    </row>
    <row r="20" spans="1:72" ht="12.75">
      <c r="A20" s="15" t="s">
        <v>10</v>
      </c>
      <c r="B20" s="10">
        <v>1090385</v>
      </c>
      <c r="C20" s="10">
        <v>1098501</v>
      </c>
      <c r="D20" s="10">
        <v>1109130</v>
      </c>
      <c r="E20" s="10">
        <v>1114658</v>
      </c>
      <c r="F20" s="10">
        <v>1122913</v>
      </c>
      <c r="G20" s="10">
        <v>1132720</v>
      </c>
      <c r="H20" s="10">
        <v>1142028</v>
      </c>
      <c r="I20" s="10">
        <v>1148302</v>
      </c>
      <c r="J20" s="10">
        <v>1156380</v>
      </c>
      <c r="K20" s="10">
        <v>1163285</v>
      </c>
      <c r="L20" s="10">
        <v>1171662</v>
      </c>
      <c r="M20" s="10">
        <v>1175943</v>
      </c>
      <c r="N20" s="10">
        <v>1211538</v>
      </c>
      <c r="O20" s="10">
        <v>1224144</v>
      </c>
      <c r="P20" s="10">
        <v>1237677</v>
      </c>
      <c r="Q20" s="10">
        <v>1250654</v>
      </c>
      <c r="R20" s="10">
        <v>1268129</v>
      </c>
      <c r="S20" s="10">
        <v>1287676</v>
      </c>
      <c r="T20" s="10">
        <v>1305748</v>
      </c>
      <c r="U20" s="10">
        <v>1322359</v>
      </c>
      <c r="V20" s="10">
        <v>1338859</v>
      </c>
      <c r="W20" s="10">
        <v>1343781</v>
      </c>
      <c r="X20" s="10">
        <v>1362141</v>
      </c>
      <c r="Y20" s="10">
        <v>1378774</v>
      </c>
      <c r="Z20" s="10">
        <v>1394050</v>
      </c>
      <c r="AA20" s="10">
        <v>1406336</v>
      </c>
      <c r="AB20" s="10">
        <v>1425553</v>
      </c>
      <c r="AC20" s="10">
        <v>1450193</v>
      </c>
      <c r="AD20" s="10">
        <v>1474107</v>
      </c>
      <c r="AE20" s="10">
        <v>1498779</v>
      </c>
      <c r="AF20" s="10">
        <v>1512181</v>
      </c>
      <c r="AG20" s="10">
        <v>1520743</v>
      </c>
      <c r="AH20" s="10">
        <v>1524800</v>
      </c>
      <c r="AI20" s="10">
        <v>1527315</v>
      </c>
      <c r="AJ20" s="10">
        <v>1528896</v>
      </c>
      <c r="AK20" s="10">
        <v>1534161</v>
      </c>
      <c r="AL20" s="10">
        <v>1540812</v>
      </c>
      <c r="AM20" s="10">
        <v>1547830</v>
      </c>
      <c r="AN20" s="10">
        <v>1558065</v>
      </c>
      <c r="AO20" s="10">
        <v>1570521</v>
      </c>
      <c r="AP20" s="10">
        <v>1585601</v>
      </c>
      <c r="AQ20" s="10">
        <v>1600279</v>
      </c>
      <c r="AR20" s="10">
        <v>1610553</v>
      </c>
      <c r="AS20" s="10">
        <v>1626063</v>
      </c>
      <c r="AT20" s="10">
        <v>1645233</v>
      </c>
      <c r="AU20" s="10">
        <v>1666439</v>
      </c>
      <c r="AV20" s="10">
        <v>1684085</v>
      </c>
      <c r="AW20" s="10">
        <v>1701982</v>
      </c>
      <c r="AX20" s="10">
        <v>1718880</v>
      </c>
      <c r="AY20" s="10">
        <v>1734765</v>
      </c>
      <c r="AZ20" s="2">
        <v>1749832</v>
      </c>
      <c r="BA20" s="2">
        <v>1757225</v>
      </c>
      <c r="BB20" s="2">
        <v>1769882</v>
      </c>
      <c r="BC20" s="2">
        <v>1780748</v>
      </c>
      <c r="BD20" s="2">
        <v>1791719</v>
      </c>
      <c r="BE20" s="2">
        <f>BE7-BE19-BE21</f>
        <v>1799470</v>
      </c>
      <c r="BF20" s="2">
        <f>BF7-BF19-BF21</f>
        <v>1808277</v>
      </c>
      <c r="BG20" s="2">
        <v>1815122</v>
      </c>
      <c r="BH20" s="2">
        <v>1816665</v>
      </c>
      <c r="BI20" s="9">
        <v>1816197</v>
      </c>
      <c r="BJ20" s="2">
        <v>1812102</v>
      </c>
      <c r="BK20" s="2">
        <v>1802693</v>
      </c>
      <c r="BL20" s="2">
        <v>1762525</v>
      </c>
      <c r="BM20" s="2">
        <v>1748914</v>
      </c>
      <c r="BN20" s="2">
        <v>1733518</v>
      </c>
      <c r="BO20" s="2">
        <v>1717892</v>
      </c>
      <c r="BP20" s="2">
        <v>1701075</v>
      </c>
      <c r="BQ20" s="2">
        <v>1682402</v>
      </c>
      <c r="BR20" s="2">
        <v>1665196</v>
      </c>
      <c r="BS20" s="2">
        <v>1649707</v>
      </c>
      <c r="BT20" s="2">
        <v>1637060</v>
      </c>
    </row>
    <row r="21" spans="1:72" ht="12.75">
      <c r="A21" s="15" t="s">
        <v>11</v>
      </c>
      <c r="B21" s="10">
        <v>194667</v>
      </c>
      <c r="C21" s="10">
        <v>197571</v>
      </c>
      <c r="D21" s="10">
        <v>200450</v>
      </c>
      <c r="E21" s="10">
        <v>203709</v>
      </c>
      <c r="F21" s="10">
        <v>206294</v>
      </c>
      <c r="G21" s="10">
        <v>210345</v>
      </c>
      <c r="H21" s="10">
        <v>216701</v>
      </c>
      <c r="I21" s="10">
        <v>224280</v>
      </c>
      <c r="J21" s="10">
        <v>230305</v>
      </c>
      <c r="K21" s="10">
        <v>238168</v>
      </c>
      <c r="L21" s="10">
        <v>244414</v>
      </c>
      <c r="M21" s="10">
        <v>255486</v>
      </c>
      <c r="N21" s="10">
        <v>270293</v>
      </c>
      <c r="O21" s="10">
        <v>278832</v>
      </c>
      <c r="P21" s="10">
        <v>288201</v>
      </c>
      <c r="Q21" s="10">
        <v>298191</v>
      </c>
      <c r="R21" s="10">
        <v>306710</v>
      </c>
      <c r="S21" s="10">
        <v>315433</v>
      </c>
      <c r="T21" s="10">
        <v>325383</v>
      </c>
      <c r="U21" s="10">
        <v>335470</v>
      </c>
      <c r="V21" s="10">
        <v>346123</v>
      </c>
      <c r="W21" s="10">
        <v>350502</v>
      </c>
      <c r="X21" s="10">
        <v>357966</v>
      </c>
      <c r="Y21" s="10">
        <v>367508</v>
      </c>
      <c r="Z21" s="10">
        <v>375811</v>
      </c>
      <c r="AA21" s="10">
        <v>384074</v>
      </c>
      <c r="AB21" s="10">
        <v>385566</v>
      </c>
      <c r="AC21" s="10">
        <v>381444</v>
      </c>
      <c r="AD21" s="10">
        <v>376094</v>
      </c>
      <c r="AE21" s="10">
        <v>370092</v>
      </c>
      <c r="AF21" s="10">
        <v>375018</v>
      </c>
      <c r="AG21" s="10">
        <v>382030</v>
      </c>
      <c r="AH21" s="10">
        <v>393257</v>
      </c>
      <c r="AI21" s="10">
        <v>403610</v>
      </c>
      <c r="AJ21" s="10">
        <v>413533</v>
      </c>
      <c r="AK21" s="10">
        <v>421809</v>
      </c>
      <c r="AL21" s="10">
        <v>428820</v>
      </c>
      <c r="AM21" s="10">
        <v>435902</v>
      </c>
      <c r="AN21" s="10">
        <v>442803</v>
      </c>
      <c r="AO21" s="10">
        <v>450113</v>
      </c>
      <c r="AP21" s="10">
        <v>456513</v>
      </c>
      <c r="AQ21" s="10">
        <v>463513</v>
      </c>
      <c r="AR21" s="10">
        <v>465292</v>
      </c>
      <c r="AS21" s="10">
        <v>471943</v>
      </c>
      <c r="AT21" s="10">
        <v>476940</v>
      </c>
      <c r="AU21" s="10">
        <v>481555</v>
      </c>
      <c r="AV21" s="10">
        <v>485558</v>
      </c>
      <c r="AW21" s="10">
        <v>489456</v>
      </c>
      <c r="AX21" s="10">
        <v>492795</v>
      </c>
      <c r="AY21" s="10">
        <v>496642</v>
      </c>
      <c r="AZ21" s="2">
        <v>501305</v>
      </c>
      <c r="BA21" s="2">
        <v>499729</v>
      </c>
      <c r="BB21" s="2">
        <v>505342</v>
      </c>
      <c r="BC21" s="2">
        <v>511219</v>
      </c>
      <c r="BD21" s="2">
        <v>516362</v>
      </c>
      <c r="BE21" s="2">
        <v>523652</v>
      </c>
      <c r="BF21" s="2">
        <v>528745</v>
      </c>
      <c r="BG21" s="2">
        <v>535684</v>
      </c>
      <c r="BH21" s="2">
        <v>546435</v>
      </c>
      <c r="BI21" s="9">
        <v>558589</v>
      </c>
      <c r="BJ21" s="2">
        <v>570946</v>
      </c>
      <c r="BK21" s="2">
        <v>585473</v>
      </c>
      <c r="BL21" s="2">
        <v>604615</v>
      </c>
      <c r="BM21" s="2">
        <v>621576</v>
      </c>
      <c r="BN21" s="2">
        <v>639206</v>
      </c>
      <c r="BO21" s="2">
        <v>656865</v>
      </c>
      <c r="BP21" s="2">
        <v>674006</v>
      </c>
      <c r="BQ21" s="2">
        <v>691895</v>
      </c>
      <c r="BR21" s="2">
        <v>707516</v>
      </c>
      <c r="BS21" s="2">
        <v>721728</v>
      </c>
      <c r="BT21" s="2">
        <v>734620</v>
      </c>
    </row>
    <row r="22" spans="1:72" ht="12.75">
      <c r="A22" s="15" t="s">
        <v>12</v>
      </c>
      <c r="B22" s="2">
        <v>645199</v>
      </c>
      <c r="C22" s="10">
        <v>651978</v>
      </c>
      <c r="D22" s="10">
        <v>661290</v>
      </c>
      <c r="E22" s="10">
        <v>671221</v>
      </c>
      <c r="F22" s="10">
        <v>684634</v>
      </c>
      <c r="G22" s="10">
        <v>699135</v>
      </c>
      <c r="H22" s="10">
        <v>713966</v>
      </c>
      <c r="I22" s="10">
        <v>729693</v>
      </c>
      <c r="J22" s="10">
        <v>744598</v>
      </c>
      <c r="K22" s="10">
        <v>757459</v>
      </c>
      <c r="L22" s="10">
        <v>767151</v>
      </c>
      <c r="M22" s="10">
        <v>775917</v>
      </c>
      <c r="N22" s="10">
        <v>810691</v>
      </c>
      <c r="O22" s="10">
        <v>817472</v>
      </c>
      <c r="P22" s="10">
        <v>825617</v>
      </c>
      <c r="Q22" s="10">
        <v>831979</v>
      </c>
      <c r="R22" s="10">
        <v>838750</v>
      </c>
      <c r="S22" s="10">
        <v>842609</v>
      </c>
      <c r="T22" s="10">
        <v>839628</v>
      </c>
      <c r="U22" s="10">
        <v>835377</v>
      </c>
      <c r="V22" s="10">
        <v>832944</v>
      </c>
      <c r="W22" s="10">
        <v>829567</v>
      </c>
      <c r="X22" s="10">
        <v>823619</v>
      </c>
      <c r="Y22" s="10">
        <v>820090</v>
      </c>
      <c r="Z22" s="10">
        <v>819547</v>
      </c>
      <c r="AA22" s="10">
        <v>820783</v>
      </c>
      <c r="AB22" s="10">
        <v>821095</v>
      </c>
      <c r="AC22" s="10">
        <v>822185</v>
      </c>
      <c r="AD22" s="10">
        <v>824466</v>
      </c>
      <c r="AE22" s="10">
        <v>828649</v>
      </c>
      <c r="AF22" s="10">
        <v>835577</v>
      </c>
      <c r="AG22" s="10">
        <v>837347</v>
      </c>
      <c r="AH22" s="10">
        <v>840877</v>
      </c>
      <c r="AI22" s="10">
        <v>845710</v>
      </c>
      <c r="AJ22" s="10">
        <v>848744</v>
      </c>
      <c r="AK22" s="10">
        <v>851249</v>
      </c>
      <c r="AL22" s="10">
        <v>854841</v>
      </c>
      <c r="AM22" s="10">
        <v>858059</v>
      </c>
      <c r="AN22" s="10">
        <v>862124</v>
      </c>
      <c r="AO22" s="10">
        <v>865935</v>
      </c>
      <c r="AP22" s="10">
        <v>866928</v>
      </c>
      <c r="AQ22" s="10">
        <v>867226</v>
      </c>
      <c r="AR22" s="10">
        <v>859942</v>
      </c>
      <c r="AS22" s="10">
        <v>854162</v>
      </c>
      <c r="AT22" s="10">
        <v>846065</v>
      </c>
      <c r="AU22" s="10">
        <v>833019</v>
      </c>
      <c r="AV22" s="10">
        <v>816646</v>
      </c>
      <c r="AW22" s="10">
        <v>799009</v>
      </c>
      <c r="AX22" s="10">
        <v>780942</v>
      </c>
      <c r="AY22" s="10">
        <v>761489</v>
      </c>
      <c r="AZ22" s="2">
        <v>741398</v>
      </c>
      <c r="BA22" s="2">
        <v>728493</v>
      </c>
      <c r="BB22" s="2">
        <v>708557</v>
      </c>
      <c r="BC22" s="9">
        <v>689070</v>
      </c>
      <c r="BD22" s="9">
        <v>670484</v>
      </c>
      <c r="BE22" s="2">
        <v>652951</v>
      </c>
      <c r="BF22" s="2">
        <v>635993</v>
      </c>
      <c r="BG22" s="2">
        <v>620108</v>
      </c>
      <c r="BH22" s="2">
        <v>606067</v>
      </c>
      <c r="BI22" s="9">
        <v>593967</v>
      </c>
      <c r="BJ22" s="2">
        <v>584893</v>
      </c>
      <c r="BK22" s="2">
        <v>576356</v>
      </c>
      <c r="BL22" s="2">
        <v>567402</v>
      </c>
      <c r="BM22" s="2">
        <v>558866</v>
      </c>
      <c r="BN22" s="2">
        <v>551268</v>
      </c>
      <c r="BO22" s="2">
        <v>546482</v>
      </c>
      <c r="BP22" s="2">
        <v>544303</v>
      </c>
      <c r="BQ22" s="2">
        <v>544552</v>
      </c>
      <c r="BR22" s="2">
        <v>545467</v>
      </c>
      <c r="BS22" s="2">
        <v>546934</v>
      </c>
      <c r="BT22" s="2">
        <v>548648</v>
      </c>
    </row>
    <row r="23" spans="1:72" ht="12.75">
      <c r="A23" s="15" t="s">
        <v>13</v>
      </c>
      <c r="B23" s="2">
        <v>999142</v>
      </c>
      <c r="C23" s="10">
        <v>1011098</v>
      </c>
      <c r="D23" s="10">
        <v>1022661</v>
      </c>
      <c r="E23" s="10">
        <v>1033613</v>
      </c>
      <c r="F23" s="10">
        <v>1040906</v>
      </c>
      <c r="G23" s="10">
        <v>1053248</v>
      </c>
      <c r="H23" s="10">
        <v>1064424</v>
      </c>
      <c r="I23" s="10">
        <v>1075175</v>
      </c>
      <c r="J23" s="10">
        <v>1083654</v>
      </c>
      <c r="K23" s="10">
        <v>1093925</v>
      </c>
      <c r="L23" s="10">
        <v>1102345</v>
      </c>
      <c r="M23" s="10">
        <v>1111893</v>
      </c>
      <c r="N23" s="10">
        <v>1144870</v>
      </c>
      <c r="O23" s="10">
        <v>1153432</v>
      </c>
      <c r="P23" s="10">
        <v>1161053</v>
      </c>
      <c r="Q23" s="10">
        <v>1170076</v>
      </c>
      <c r="R23" s="10">
        <v>1176280</v>
      </c>
      <c r="S23" s="10">
        <v>1185879</v>
      </c>
      <c r="T23" s="10">
        <v>1198993</v>
      </c>
      <c r="U23" s="10">
        <v>1213235</v>
      </c>
      <c r="V23" s="10">
        <v>1227370</v>
      </c>
      <c r="W23" s="10">
        <v>1231798</v>
      </c>
      <c r="X23" s="10">
        <v>1250066</v>
      </c>
      <c r="Y23" s="10">
        <v>1268792</v>
      </c>
      <c r="Z23" s="10">
        <v>1285758</v>
      </c>
      <c r="AA23" s="10">
        <v>1301830</v>
      </c>
      <c r="AB23" s="10">
        <v>1320241</v>
      </c>
      <c r="AC23" s="10">
        <v>1339690</v>
      </c>
      <c r="AD23" s="10">
        <v>1356575</v>
      </c>
      <c r="AE23" s="10">
        <v>1371651</v>
      </c>
      <c r="AF23" s="10">
        <v>1383576</v>
      </c>
      <c r="AG23" s="10">
        <v>1402386</v>
      </c>
      <c r="AH23" s="10">
        <v>1425668</v>
      </c>
      <c r="AI23" s="10">
        <v>1447987</v>
      </c>
      <c r="AJ23" s="10">
        <v>1471439</v>
      </c>
      <c r="AK23" s="10">
        <v>1483443</v>
      </c>
      <c r="AL23" s="10">
        <v>1493567</v>
      </c>
      <c r="AM23" s="10">
        <v>1498010</v>
      </c>
      <c r="AN23" s="10">
        <v>1500600</v>
      </c>
      <c r="AO23" s="10">
        <v>1502844</v>
      </c>
      <c r="AP23" s="10">
        <v>1508622</v>
      </c>
      <c r="AQ23" s="10">
        <v>1515791</v>
      </c>
      <c r="AR23" s="10">
        <v>1519062</v>
      </c>
      <c r="AS23" s="10">
        <v>1529913</v>
      </c>
      <c r="AT23" s="10">
        <v>1543796</v>
      </c>
      <c r="AU23" s="10">
        <v>1561029</v>
      </c>
      <c r="AV23" s="10">
        <v>1577917</v>
      </c>
      <c r="AW23" s="10">
        <v>1595416</v>
      </c>
      <c r="AX23" s="10">
        <v>1612614</v>
      </c>
      <c r="AY23" s="10">
        <v>1631893</v>
      </c>
      <c r="AZ23" s="2">
        <v>1651988</v>
      </c>
      <c r="BA23" s="2">
        <v>1659675</v>
      </c>
      <c r="BB23" s="2">
        <v>1677220</v>
      </c>
      <c r="BC23" s="9">
        <f>BC7-BC22-BC24</f>
        <v>1694415</v>
      </c>
      <c r="BD23" s="9">
        <f>BD7-BD22-BD24</f>
        <v>1710639</v>
      </c>
      <c r="BE23" s="9">
        <f>BE7-BE22-BE24</f>
        <v>1726419</v>
      </c>
      <c r="BF23" s="9">
        <f>BF7-BF22-BF24</f>
        <v>1740983</v>
      </c>
      <c r="BG23" s="2">
        <v>1754167</v>
      </c>
      <c r="BH23" s="2">
        <v>1766044</v>
      </c>
      <c r="BI23" s="9">
        <v>1778077</v>
      </c>
      <c r="BJ23" s="2">
        <v>1786249</v>
      </c>
      <c r="BK23" s="2">
        <v>1795314</v>
      </c>
      <c r="BL23" s="2">
        <v>1774591</v>
      </c>
      <c r="BM23" s="2">
        <v>1774949</v>
      </c>
      <c r="BN23" s="2">
        <v>1772139</v>
      </c>
      <c r="BO23" s="2">
        <v>1766255</v>
      </c>
      <c r="BP23" s="2">
        <v>1735344</v>
      </c>
      <c r="BQ23" s="2">
        <v>1742199</v>
      </c>
      <c r="BR23" s="2">
        <v>1728171</v>
      </c>
      <c r="BS23" s="2">
        <v>1714021</v>
      </c>
      <c r="BT23" s="2">
        <v>1699094</v>
      </c>
    </row>
    <row r="24" spans="1:72" ht="12.75">
      <c r="A24" s="15" t="s">
        <v>14</v>
      </c>
      <c r="B24" s="13">
        <v>130908</v>
      </c>
      <c r="C24" s="10">
        <v>133714</v>
      </c>
      <c r="D24" s="10">
        <v>137260</v>
      </c>
      <c r="E24" s="10">
        <v>139226</v>
      </c>
      <c r="F24" s="10">
        <v>142721</v>
      </c>
      <c r="G24" s="10">
        <v>143982</v>
      </c>
      <c r="H24" s="10">
        <v>146835</v>
      </c>
      <c r="I24" s="10">
        <v>148988</v>
      </c>
      <c r="J24" s="10">
        <v>151569</v>
      </c>
      <c r="K24" s="10">
        <v>155093</v>
      </c>
      <c r="L24" s="10">
        <v>158738</v>
      </c>
      <c r="M24" s="10">
        <v>164316</v>
      </c>
      <c r="N24" s="10">
        <v>175661</v>
      </c>
      <c r="O24" s="10">
        <v>181616</v>
      </c>
      <c r="P24" s="10">
        <v>188566</v>
      </c>
      <c r="Q24" s="10">
        <v>196310</v>
      </c>
      <c r="R24" s="10">
        <v>204533</v>
      </c>
      <c r="S24" s="10">
        <v>211878</v>
      </c>
      <c r="T24" s="10">
        <v>220202</v>
      </c>
      <c r="U24" s="10">
        <v>227680</v>
      </c>
      <c r="V24" s="10">
        <v>235326</v>
      </c>
      <c r="W24" s="10">
        <v>238139</v>
      </c>
      <c r="X24" s="10">
        <v>244564</v>
      </c>
      <c r="Y24" s="10">
        <v>252215</v>
      </c>
      <c r="Z24" s="10">
        <v>260245</v>
      </c>
      <c r="AA24" s="10">
        <v>268960</v>
      </c>
      <c r="AB24" s="10">
        <v>276214</v>
      </c>
      <c r="AC24" s="10">
        <v>282373</v>
      </c>
      <c r="AD24" s="10">
        <v>289218</v>
      </c>
      <c r="AE24" s="10">
        <v>295777</v>
      </c>
      <c r="AF24" s="10">
        <v>302414</v>
      </c>
      <c r="AG24" s="10">
        <v>301005</v>
      </c>
      <c r="AH24" s="10">
        <v>295628</v>
      </c>
      <c r="AI24" s="10">
        <v>288978</v>
      </c>
      <c r="AJ24" s="10">
        <v>281635</v>
      </c>
      <c r="AK24" s="10">
        <v>286330</v>
      </c>
      <c r="AL24" s="10">
        <v>291268</v>
      </c>
      <c r="AM24" s="10">
        <v>299968</v>
      </c>
      <c r="AN24" s="10">
        <v>309180</v>
      </c>
      <c r="AO24" s="10">
        <v>318623</v>
      </c>
      <c r="AP24" s="10">
        <v>325618</v>
      </c>
      <c r="AQ24" s="10">
        <v>331781</v>
      </c>
      <c r="AR24" s="10">
        <v>333643</v>
      </c>
      <c r="AS24" s="10">
        <v>339850</v>
      </c>
      <c r="AT24" s="10">
        <v>346547</v>
      </c>
      <c r="AU24" s="10">
        <v>353258</v>
      </c>
      <c r="AV24" s="10">
        <v>359515</v>
      </c>
      <c r="AW24" s="10">
        <v>366073</v>
      </c>
      <c r="AX24" s="10">
        <v>372089</v>
      </c>
      <c r="AY24" s="10">
        <v>376308</v>
      </c>
      <c r="AZ24" s="2">
        <v>380145</v>
      </c>
      <c r="BA24" s="2">
        <v>378103</v>
      </c>
      <c r="BB24" s="2">
        <v>381253</v>
      </c>
      <c r="BC24" s="9">
        <v>384370</v>
      </c>
      <c r="BD24" s="9">
        <v>387806</v>
      </c>
      <c r="BE24" s="2">
        <v>391962</v>
      </c>
      <c r="BF24" s="2">
        <v>396332</v>
      </c>
      <c r="BG24" s="2">
        <v>401078</v>
      </c>
      <c r="BH24" s="2">
        <v>405760</v>
      </c>
      <c r="BI24" s="9">
        <v>410406</v>
      </c>
      <c r="BJ24" s="2">
        <v>416845</v>
      </c>
      <c r="BK24" s="2">
        <v>421363</v>
      </c>
      <c r="BL24" s="2">
        <v>430577</v>
      </c>
      <c r="BM24" s="2">
        <v>441042</v>
      </c>
      <c r="BN24" s="2">
        <v>453482</v>
      </c>
      <c r="BO24" s="2">
        <v>466284</v>
      </c>
      <c r="BP24" s="2">
        <v>480523</v>
      </c>
      <c r="BQ24" s="2">
        <v>496908</v>
      </c>
      <c r="BR24" s="2">
        <v>512968</v>
      </c>
      <c r="BS24" s="2">
        <v>528389</v>
      </c>
      <c r="BT24" s="2">
        <v>544781</v>
      </c>
    </row>
    <row r="25" spans="1:72" ht="12.75">
      <c r="A25" s="8" t="s">
        <v>16</v>
      </c>
      <c r="B25" s="20">
        <f>(B15+B22)/(B16+B23)*100</f>
        <v>67.65508286647992</v>
      </c>
      <c r="C25" s="20">
        <f>(C15+C22)/(C16+C23)*100</f>
        <v>67.57979693485801</v>
      </c>
      <c r="D25" s="20">
        <f aca="true" t="shared" si="2" ref="D25:BM25">(D15+D22)/(D16+D23)*100</f>
        <v>67.7224106550268</v>
      </c>
      <c r="E25" s="20">
        <f t="shared" si="2"/>
        <v>68.18280127711641</v>
      </c>
      <c r="F25" s="20">
        <f t="shared" si="2"/>
        <v>69.0907355462638</v>
      </c>
      <c r="G25" s="20">
        <f t="shared" si="2"/>
        <v>69.57146554022873</v>
      </c>
      <c r="H25" s="20">
        <f t="shared" si="2"/>
        <v>70.18802301458419</v>
      </c>
      <c r="I25" s="20">
        <f t="shared" si="2"/>
        <v>71.03273228238282</v>
      </c>
      <c r="J25" s="20">
        <f t="shared" si="2"/>
        <v>71.95849900513596</v>
      </c>
      <c r="K25" s="20">
        <f t="shared" si="2"/>
        <v>72.61158903541042</v>
      </c>
      <c r="L25" s="20">
        <f t="shared" si="2"/>
        <v>73.04620416809153</v>
      </c>
      <c r="M25" s="20">
        <f t="shared" si="2"/>
        <v>73.27792713451376</v>
      </c>
      <c r="N25" s="20">
        <f t="shared" si="2"/>
        <v>73.11445006507923</v>
      </c>
      <c r="O25" s="20">
        <f t="shared" si="2"/>
        <v>73.2199566297667</v>
      </c>
      <c r="P25" s="20">
        <f t="shared" si="2"/>
        <v>73.49272521561782</v>
      </c>
      <c r="Q25" s="20">
        <f t="shared" si="2"/>
        <v>73.52226215952297</v>
      </c>
      <c r="R25" s="20">
        <f t="shared" si="2"/>
        <v>73.767935444029</v>
      </c>
      <c r="S25" s="20">
        <f t="shared" si="2"/>
        <v>73.55377057784213</v>
      </c>
      <c r="T25" s="20">
        <f t="shared" si="2"/>
        <v>72.50983805519118</v>
      </c>
      <c r="U25" s="20">
        <f t="shared" si="2"/>
        <v>71.28940488716042</v>
      </c>
      <c r="V25" s="20">
        <f t="shared" si="2"/>
        <v>70.29621645729577</v>
      </c>
      <c r="W25" s="20">
        <f t="shared" si="2"/>
        <v>70.01222072509636</v>
      </c>
      <c r="X25" s="20">
        <f t="shared" si="2"/>
        <v>68.47256407132123</v>
      </c>
      <c r="Y25" s="20">
        <f t="shared" si="2"/>
        <v>67.1409790364228</v>
      </c>
      <c r="Z25" s="20">
        <f t="shared" si="2"/>
        <v>66.14061985126253</v>
      </c>
      <c r="AA25" s="20">
        <f t="shared" si="2"/>
        <v>65.40548144089956</v>
      </c>
      <c r="AB25" s="20">
        <f t="shared" si="2"/>
        <v>64.50934251801367</v>
      </c>
      <c r="AC25" s="20">
        <f t="shared" si="2"/>
        <v>63.69783886632777</v>
      </c>
      <c r="AD25" s="20">
        <f t="shared" si="2"/>
        <v>63.069845471907094</v>
      </c>
      <c r="AE25" s="20">
        <f t="shared" si="2"/>
        <v>62.64279830920151</v>
      </c>
      <c r="AF25" s="20">
        <f t="shared" si="2"/>
        <v>62.54971414594923</v>
      </c>
      <c r="AG25" s="20">
        <f t="shared" si="2"/>
        <v>61.87615082483461</v>
      </c>
      <c r="AH25" s="20">
        <f t="shared" si="2"/>
        <v>61.12601346796795</v>
      </c>
      <c r="AI25" s="20">
        <f t="shared" si="2"/>
        <v>60.545393901045266</v>
      </c>
      <c r="AJ25" s="20">
        <f t="shared" si="2"/>
        <v>59.82140208265345</v>
      </c>
      <c r="AK25" s="20">
        <f t="shared" si="2"/>
        <v>59.51134702985376</v>
      </c>
      <c r="AL25" s="20">
        <f t="shared" si="2"/>
        <v>59.36483407856513</v>
      </c>
      <c r="AM25" s="20">
        <f t="shared" si="2"/>
        <v>59.404031717569694</v>
      </c>
      <c r="AN25" s="20">
        <f t="shared" si="2"/>
        <v>59.53120562580296</v>
      </c>
      <c r="AO25" s="20">
        <f t="shared" si="2"/>
        <v>59.67790379973758</v>
      </c>
      <c r="AP25" s="20">
        <f t="shared" si="2"/>
        <v>59.51215264762213</v>
      </c>
      <c r="AQ25" s="20">
        <f t="shared" si="2"/>
        <v>59.26249528585535</v>
      </c>
      <c r="AR25" s="20">
        <f t="shared" si="2"/>
        <v>58.78009338588074</v>
      </c>
      <c r="AS25" s="20">
        <f t="shared" si="2"/>
        <v>57.98743145737871</v>
      </c>
      <c r="AT25" s="20">
        <f t="shared" si="2"/>
        <v>56.92109502077174</v>
      </c>
      <c r="AU25" s="20">
        <f t="shared" si="2"/>
        <v>55.3606338602495</v>
      </c>
      <c r="AV25" s="20">
        <f t="shared" si="2"/>
        <v>53.66867118017059</v>
      </c>
      <c r="AW25" s="20">
        <f t="shared" si="2"/>
        <v>51.89154320158325</v>
      </c>
      <c r="AX25" s="20">
        <f t="shared" si="2"/>
        <v>50.1215439852992</v>
      </c>
      <c r="AY25" s="20">
        <f t="shared" si="2"/>
        <v>48.29421649542069</v>
      </c>
      <c r="AZ25" s="20">
        <f t="shared" si="2"/>
        <v>46.44784819659986</v>
      </c>
      <c r="BA25" s="20">
        <f t="shared" si="2"/>
        <v>45.45664981047073</v>
      </c>
      <c r="BB25" s="20">
        <f t="shared" si="2"/>
        <v>43.73475391395998</v>
      </c>
      <c r="BC25" s="20">
        <f t="shared" si="2"/>
        <v>42.0499003579479</v>
      </c>
      <c r="BD25" s="20">
        <f t="shared" si="2"/>
        <v>40.50141069911521</v>
      </c>
      <c r="BE25" s="20">
        <f t="shared" si="2"/>
        <v>39.0642035563865</v>
      </c>
      <c r="BF25" s="20">
        <f t="shared" si="2"/>
        <v>37.706014368894266</v>
      </c>
      <c r="BG25" s="20">
        <f t="shared" si="2"/>
        <v>36.456095362012086</v>
      </c>
      <c r="BH25" s="20">
        <f t="shared" si="2"/>
        <v>35.36884197986017</v>
      </c>
      <c r="BI25" s="20">
        <f t="shared" si="2"/>
        <v>34.391368354928076</v>
      </c>
      <c r="BJ25" s="20">
        <f t="shared" si="2"/>
        <v>33.69129156795032</v>
      </c>
      <c r="BK25" s="20">
        <f t="shared" si="2"/>
        <v>32.96850779738851</v>
      </c>
      <c r="BL25" s="20">
        <f t="shared" si="2"/>
        <v>32.8093456737912</v>
      </c>
      <c r="BM25" s="20">
        <f t="shared" si="2"/>
        <v>32.298146435480994</v>
      </c>
      <c r="BN25" s="20">
        <f>(BN15+BN22)/(BN16+BN23)*100</f>
        <v>31.873820748075175</v>
      </c>
      <c r="BO25" s="20">
        <v>31.679172198620158</v>
      </c>
      <c r="BP25" s="20">
        <f>(BP15+BP22)/(BP16+BP23)*100</f>
        <v>31.90396723571928</v>
      </c>
      <c r="BQ25" s="20">
        <v>31.917702390897084</v>
      </c>
      <c r="BR25" s="20">
        <v>32.18795250132166</v>
      </c>
      <c r="BS25" s="46">
        <v>32.51453761536486</v>
      </c>
      <c r="BT25" s="46">
        <v>32.87788579098817</v>
      </c>
    </row>
    <row r="26" spans="1:73" ht="12.75">
      <c r="A26" s="8" t="s">
        <v>17</v>
      </c>
      <c r="B26" s="20">
        <f>(B17+B24)/(B16+B23)*100</f>
        <v>11.952437224889955</v>
      </c>
      <c r="C26" s="20">
        <f>(C17+C24)/(C16+C23)*100</f>
        <v>11.98932331539804</v>
      </c>
      <c r="D26" s="20">
        <f aca="true" t="shared" si="3" ref="D26:BN26">(D17+D24)/(D16+D23)*100</f>
        <v>12.111806932608014</v>
      </c>
      <c r="E26" s="20">
        <f t="shared" si="3"/>
        <v>12.144705578082721</v>
      </c>
      <c r="F26" s="20">
        <f t="shared" si="3"/>
        <v>12.284657558480342</v>
      </c>
      <c r="G26" s="20">
        <f t="shared" si="3"/>
        <v>12.193582413084313</v>
      </c>
      <c r="H26" s="20">
        <f t="shared" si="3"/>
        <v>12.235530415459088</v>
      </c>
      <c r="I26" s="20">
        <f t="shared" si="3"/>
        <v>12.27213207045064</v>
      </c>
      <c r="J26" s="20">
        <f t="shared" si="3"/>
        <v>12.32493463988493</v>
      </c>
      <c r="K26" s="20">
        <f t="shared" si="3"/>
        <v>12.498443601788443</v>
      </c>
      <c r="L26" s="20">
        <f t="shared" si="3"/>
        <v>12.659400333361246</v>
      </c>
      <c r="M26" s="20">
        <f t="shared" si="3"/>
        <v>12.983545007879854</v>
      </c>
      <c r="N26" s="20">
        <f t="shared" si="3"/>
        <v>13.44423493643826</v>
      </c>
      <c r="O26" s="20">
        <f t="shared" si="3"/>
        <v>13.799312346027548</v>
      </c>
      <c r="P26" s="20">
        <f t="shared" si="3"/>
        <v>14.253500436600467</v>
      </c>
      <c r="Q26" s="20">
        <f t="shared" si="3"/>
        <v>14.77452161808398</v>
      </c>
      <c r="R26" s="20">
        <f t="shared" si="3"/>
        <v>15.363006755156372</v>
      </c>
      <c r="S26" s="20">
        <f t="shared" si="3"/>
        <v>15.847598956138498</v>
      </c>
      <c r="T26" s="20">
        <f t="shared" si="3"/>
        <v>16.332207313366524</v>
      </c>
      <c r="U26" s="20">
        <f t="shared" si="3"/>
        <v>16.69619000639475</v>
      </c>
      <c r="V26" s="20">
        <f t="shared" si="3"/>
        <v>17.045516489506678</v>
      </c>
      <c r="W26" s="20">
        <f t="shared" si="3"/>
        <v>17.169788916247626</v>
      </c>
      <c r="X26" s="20">
        <f t="shared" si="3"/>
        <v>17.34470573900329</v>
      </c>
      <c r="Y26" s="20">
        <f t="shared" si="3"/>
        <v>17.62704052606184</v>
      </c>
      <c r="Z26" s="20">
        <f t="shared" si="3"/>
        <v>17.942340059865945</v>
      </c>
      <c r="AA26" s="20">
        <f t="shared" si="3"/>
        <v>18.301265328563428</v>
      </c>
      <c r="AB26" s="20">
        <f t="shared" si="3"/>
        <v>18.503621942575258</v>
      </c>
      <c r="AC26" s="20">
        <f t="shared" si="3"/>
        <v>18.636185499673417</v>
      </c>
      <c r="AD26" s="20">
        <f t="shared" si="3"/>
        <v>18.8098955695268</v>
      </c>
      <c r="AE26" s="20">
        <f t="shared" si="3"/>
        <v>18.96557394435028</v>
      </c>
      <c r="AF26" s="20">
        <f t="shared" si="3"/>
        <v>19.182026088987865</v>
      </c>
      <c r="AG26" s="20">
        <f t="shared" si="3"/>
        <v>18.725325267287765</v>
      </c>
      <c r="AH26" s="20">
        <f t="shared" si="3"/>
        <v>18.006319579491496</v>
      </c>
      <c r="AI26" s="20">
        <f t="shared" si="3"/>
        <v>17.239157534491348</v>
      </c>
      <c r="AJ26" s="20">
        <f t="shared" si="3"/>
        <v>16.44541434703026</v>
      </c>
      <c r="AK26" s="20">
        <f t="shared" si="3"/>
        <v>16.557320382900226</v>
      </c>
      <c r="AL26" s="20">
        <f t="shared" si="3"/>
        <v>16.681884034816612</v>
      </c>
      <c r="AM26" s="20">
        <f t="shared" si="3"/>
        <v>17.08468612793422</v>
      </c>
      <c r="AN26" s="20">
        <f t="shared" si="3"/>
        <v>17.5251200216377</v>
      </c>
      <c r="AO26" s="20">
        <f t="shared" si="3"/>
        <v>17.97818674168588</v>
      </c>
      <c r="AP26" s="20">
        <f t="shared" si="3"/>
        <v>18.252084273955912</v>
      </c>
      <c r="AQ26" s="20">
        <f t="shared" si="3"/>
        <v>18.451505129759028</v>
      </c>
      <c r="AR26" s="20">
        <f t="shared" si="3"/>
        <v>18.456194578906786</v>
      </c>
      <c r="AS26" s="20">
        <f t="shared" si="3"/>
        <v>18.606042218366714</v>
      </c>
      <c r="AT26" s="20">
        <f t="shared" si="3"/>
        <v>18.720604082202257</v>
      </c>
      <c r="AU26" s="20">
        <f t="shared" si="3"/>
        <v>18.810686083612012</v>
      </c>
      <c r="AV26" s="20">
        <f t="shared" si="3"/>
        <v>18.883970203287696</v>
      </c>
      <c r="AW26" s="20">
        <f t="shared" si="3"/>
        <v>18.951671943848122</v>
      </c>
      <c r="AX26" s="20">
        <f t="shared" si="3"/>
        <v>18.999440621431294</v>
      </c>
      <c r="AY26" s="20">
        <f t="shared" si="3"/>
        <v>18.922731585115553</v>
      </c>
      <c r="AZ26" s="20">
        <f t="shared" si="3"/>
        <v>18.834196177361136</v>
      </c>
      <c r="BA26" s="20">
        <f t="shared" si="3"/>
        <v>18.585000577935432</v>
      </c>
      <c r="BB26" s="20">
        <f t="shared" si="3"/>
        <v>18.476544888970647</v>
      </c>
      <c r="BC26" s="20">
        <f t="shared" si="3"/>
        <v>18.378306961940375</v>
      </c>
      <c r="BD26" s="20">
        <f t="shared" si="3"/>
        <v>18.310809574216233</v>
      </c>
      <c r="BE26" s="20">
        <f t="shared" si="3"/>
        <v>18.291536494442397</v>
      </c>
      <c r="BF26" s="20">
        <f t="shared" si="3"/>
        <v>18.31541853689267</v>
      </c>
      <c r="BG26" s="20">
        <f t="shared" si="3"/>
        <v>18.360413593604644</v>
      </c>
      <c r="BH26" s="20">
        <f t="shared" si="3"/>
        <v>18.416102750362608</v>
      </c>
      <c r="BI26" s="20">
        <f t="shared" si="3"/>
        <v>18.48127087353631</v>
      </c>
      <c r="BJ26" s="20">
        <f t="shared" si="3"/>
        <v>18.682043712792655</v>
      </c>
      <c r="BK26" s="20">
        <f t="shared" si="3"/>
        <v>18.782191309630704</v>
      </c>
      <c r="BL26" s="20">
        <f t="shared" si="3"/>
        <v>19.458845996822376</v>
      </c>
      <c r="BM26" s="20">
        <f t="shared" si="3"/>
        <v>19.989102308272958</v>
      </c>
      <c r="BN26" s="20">
        <f t="shared" si="3"/>
        <v>20.646018845501803</v>
      </c>
      <c r="BO26" s="20">
        <v>21.366886307451743</v>
      </c>
      <c r="BP26" s="20">
        <f>(BP17+BP24)/(BP16+BP23)*100</f>
        <v>22.37066190604468</v>
      </c>
      <c r="BQ26" s="20">
        <v>23.25801624003412</v>
      </c>
      <c r="BR26" s="20">
        <v>24.287345903401416</v>
      </c>
      <c r="BS26" s="46">
        <v>25.318486784894255</v>
      </c>
      <c r="BT26" s="46">
        <v>26.419002593815293</v>
      </c>
      <c r="BU26" s="2" t="s">
        <v>2</v>
      </c>
    </row>
    <row r="27" spans="1:72" ht="12.75">
      <c r="A27" s="8" t="s">
        <v>18</v>
      </c>
      <c r="B27" s="20">
        <f>(B15+B22+B17+B24)/(B16+B23)*100</f>
        <v>79.60752009136988</v>
      </c>
      <c r="C27" s="20">
        <f>(C15+C22+C17+C24)/(C16+C23)*100</f>
        <v>79.56912025025605</v>
      </c>
      <c r="D27" s="20">
        <f aca="true" t="shared" si="4" ref="D27:BN27">(D15+D22+D17+D24)/(D16+D23)*100</f>
        <v>79.83421758763483</v>
      </c>
      <c r="E27" s="20">
        <f t="shared" si="4"/>
        <v>80.32750685519913</v>
      </c>
      <c r="F27" s="20">
        <f t="shared" si="4"/>
        <v>81.37539310474415</v>
      </c>
      <c r="G27" s="20">
        <f t="shared" si="4"/>
        <v>81.76504795331304</v>
      </c>
      <c r="H27" s="20">
        <f t="shared" si="4"/>
        <v>82.42355343004328</v>
      </c>
      <c r="I27" s="20">
        <f t="shared" si="4"/>
        <v>83.30486435283346</v>
      </c>
      <c r="J27" s="20">
        <f t="shared" si="4"/>
        <v>84.2834336450209</v>
      </c>
      <c r="K27" s="20">
        <f t="shared" si="4"/>
        <v>85.11003263719886</v>
      </c>
      <c r="L27" s="20">
        <f t="shared" si="4"/>
        <v>85.70560450145278</v>
      </c>
      <c r="M27" s="20">
        <f t="shared" si="4"/>
        <v>86.26147214239363</v>
      </c>
      <c r="N27" s="20">
        <f t="shared" si="4"/>
        <v>86.55868500151749</v>
      </c>
      <c r="O27" s="20">
        <f t="shared" si="4"/>
        <v>87.01926897579425</v>
      </c>
      <c r="P27" s="20">
        <f t="shared" si="4"/>
        <v>87.74622565221829</v>
      </c>
      <c r="Q27" s="20">
        <f t="shared" si="4"/>
        <v>88.29678377760695</v>
      </c>
      <c r="R27" s="20">
        <f t="shared" si="4"/>
        <v>89.13094219918538</v>
      </c>
      <c r="S27" s="20">
        <f t="shared" si="4"/>
        <v>89.40136953398064</v>
      </c>
      <c r="T27" s="20">
        <f t="shared" si="4"/>
        <v>88.8420453685577</v>
      </c>
      <c r="U27" s="20">
        <f t="shared" si="4"/>
        <v>87.98559489355516</v>
      </c>
      <c r="V27" s="20">
        <f t="shared" si="4"/>
        <v>87.34173294680245</v>
      </c>
      <c r="W27" s="20">
        <f t="shared" si="4"/>
        <v>87.18200964134398</v>
      </c>
      <c r="X27" s="20">
        <f t="shared" si="4"/>
        <v>85.81726981032452</v>
      </c>
      <c r="Y27" s="20">
        <f t="shared" si="4"/>
        <v>84.76801956248464</v>
      </c>
      <c r="Z27" s="20">
        <f t="shared" si="4"/>
        <v>84.08295991112847</v>
      </c>
      <c r="AA27" s="20">
        <f t="shared" si="4"/>
        <v>83.70674676946301</v>
      </c>
      <c r="AB27" s="20">
        <f t="shared" si="4"/>
        <v>83.01296446058892</v>
      </c>
      <c r="AC27" s="20">
        <f t="shared" si="4"/>
        <v>82.33402436600119</v>
      </c>
      <c r="AD27" s="20">
        <f t="shared" si="4"/>
        <v>81.8797410414339</v>
      </c>
      <c r="AE27" s="20">
        <f t="shared" si="4"/>
        <v>81.60837225355179</v>
      </c>
      <c r="AF27" s="20">
        <f t="shared" si="4"/>
        <v>81.7317402349371</v>
      </c>
      <c r="AG27" s="20">
        <f t="shared" si="4"/>
        <v>80.60147609212237</v>
      </c>
      <c r="AH27" s="20">
        <f t="shared" si="4"/>
        <v>79.13233304745944</v>
      </c>
      <c r="AI27" s="20">
        <f t="shared" si="4"/>
        <v>77.78455143553661</v>
      </c>
      <c r="AJ27" s="20">
        <f t="shared" si="4"/>
        <v>76.26681642968371</v>
      </c>
      <c r="AK27" s="20">
        <f t="shared" si="4"/>
        <v>76.06866741275398</v>
      </c>
      <c r="AL27" s="20">
        <f t="shared" si="4"/>
        <v>76.04671811338174</v>
      </c>
      <c r="AM27" s="20">
        <f t="shared" si="4"/>
        <v>76.48871784550391</v>
      </c>
      <c r="AN27" s="20">
        <f t="shared" si="4"/>
        <v>77.05632564744066</v>
      </c>
      <c r="AO27" s="20">
        <f t="shared" si="4"/>
        <v>77.65609054142347</v>
      </c>
      <c r="AP27" s="20">
        <f t="shared" si="4"/>
        <v>77.76423692157805</v>
      </c>
      <c r="AQ27" s="20">
        <f t="shared" si="4"/>
        <v>77.71400041561438</v>
      </c>
      <c r="AR27" s="20">
        <f t="shared" si="4"/>
        <v>77.23628796478754</v>
      </c>
      <c r="AS27" s="20">
        <f t="shared" si="4"/>
        <v>76.59347367574543</v>
      </c>
      <c r="AT27" s="20">
        <f t="shared" si="4"/>
        <v>75.641699102974</v>
      </c>
      <c r="AU27" s="20">
        <f t="shared" si="4"/>
        <v>74.17131994386152</v>
      </c>
      <c r="AV27" s="20">
        <f t="shared" si="4"/>
        <v>72.55264138345828</v>
      </c>
      <c r="AW27" s="20">
        <f t="shared" si="4"/>
        <v>70.84321514543137</v>
      </c>
      <c r="AX27" s="20">
        <f t="shared" si="4"/>
        <v>69.1209846067305</v>
      </c>
      <c r="AY27" s="20">
        <f t="shared" si="4"/>
        <v>67.21694808053624</v>
      </c>
      <c r="AZ27" s="20">
        <f t="shared" si="4"/>
        <v>65.28204437396099</v>
      </c>
      <c r="BA27" s="20">
        <f t="shared" si="4"/>
        <v>64.04165038840615</v>
      </c>
      <c r="BB27" s="20">
        <f t="shared" si="4"/>
        <v>62.21129880293063</v>
      </c>
      <c r="BC27" s="20">
        <f t="shared" si="4"/>
        <v>60.42820731988827</v>
      </c>
      <c r="BD27" s="20">
        <f t="shared" si="4"/>
        <v>58.81222027333144</v>
      </c>
      <c r="BE27" s="20">
        <f t="shared" si="4"/>
        <v>57.3557400508289</v>
      </c>
      <c r="BF27" s="20">
        <f t="shared" si="4"/>
        <v>56.02143290578693</v>
      </c>
      <c r="BG27" s="20">
        <f t="shared" si="4"/>
        <v>54.816508955616726</v>
      </c>
      <c r="BH27" s="20">
        <f t="shared" si="4"/>
        <v>53.78494473022278</v>
      </c>
      <c r="BI27" s="20">
        <f t="shared" si="4"/>
        <v>52.872639228464394</v>
      </c>
      <c r="BJ27" s="20">
        <f t="shared" si="4"/>
        <v>52.37333528074297</v>
      </c>
      <c r="BK27" s="20">
        <f t="shared" si="4"/>
        <v>51.750699107019216</v>
      </c>
      <c r="BL27" s="20">
        <f t="shared" si="4"/>
        <v>52.268191670613575</v>
      </c>
      <c r="BM27" s="20">
        <f t="shared" si="4"/>
        <v>52.287248743753956</v>
      </c>
      <c r="BN27" s="20">
        <f t="shared" si="4"/>
        <v>52.51983959357699</v>
      </c>
      <c r="BO27" s="20">
        <v>53.0460585060719</v>
      </c>
      <c r="BP27" s="20">
        <f>(BP15+BP22+BP17+BP24)/(BP16+BP23)*100</f>
        <v>54.27462914176395</v>
      </c>
      <c r="BQ27" s="20">
        <v>55.1757186309312</v>
      </c>
      <c r="BR27" s="20">
        <v>56.47529840472308</v>
      </c>
      <c r="BS27" s="46">
        <v>57.83302440025911</v>
      </c>
      <c r="BT27" s="46">
        <v>59.29688838480346</v>
      </c>
    </row>
    <row r="28" spans="1:72" ht="12.75">
      <c r="A28" s="8" t="s">
        <v>19</v>
      </c>
      <c r="B28" s="37">
        <v>23.035509600479877</v>
      </c>
      <c r="C28" s="37">
        <v>23.034592640848103</v>
      </c>
      <c r="D28" s="37">
        <v>22.689417557845797</v>
      </c>
      <c r="E28" s="37">
        <v>22.52037912781547</v>
      </c>
      <c r="F28" s="37">
        <v>22.073067770526375</v>
      </c>
      <c r="G28" s="37">
        <v>21.88632239492079</v>
      </c>
      <c r="H28" s="37">
        <v>21.606967517787957</v>
      </c>
      <c r="I28" s="37">
        <v>21.407158516626875</v>
      </c>
      <c r="J28" s="37">
        <v>21.47987958389329</v>
      </c>
      <c r="K28" s="37">
        <v>21.63249774969583</v>
      </c>
      <c r="L28" s="37">
        <v>22.04693731537824</v>
      </c>
      <c r="M28" s="37">
        <v>22.91424585744717</v>
      </c>
      <c r="N28" s="37">
        <v>23.684583351544923</v>
      </c>
      <c r="O28" s="37">
        <v>24.626932033128103</v>
      </c>
      <c r="P28" s="37">
        <v>25.711438378917062</v>
      </c>
      <c r="Q28" s="37">
        <v>27.072697814018966</v>
      </c>
      <c r="R28" s="37">
        <v>28.468570007109502</v>
      </c>
      <c r="S28" s="37">
        <v>30.1135176761457</v>
      </c>
      <c r="T28" s="37">
        <v>31.62291603708058</v>
      </c>
      <c r="U28" s="37">
        <v>33.063467689416605</v>
      </c>
      <c r="V28" s="37">
        <v>33.589292311067595</v>
      </c>
      <c r="W28" s="37">
        <v>34.83948971525119</v>
      </c>
      <c r="X28" s="37">
        <v>36.15899703150608</v>
      </c>
      <c r="Y28" s="37">
        <v>37.28587549123164</v>
      </c>
      <c r="Z28" s="37">
        <v>38.1829681514578</v>
      </c>
      <c r="AA28" s="37">
        <v>38.84861214626104</v>
      </c>
      <c r="AB28" s="37">
        <v>39.281581169499724</v>
      </c>
      <c r="AC28" s="37">
        <v>39.66739795182347</v>
      </c>
      <c r="AD28" s="37">
        <v>40.01752767743459</v>
      </c>
      <c r="AE28" s="37">
        <v>40.41739508803548</v>
      </c>
      <c r="AF28" s="37">
        <v>39.73529490724583</v>
      </c>
      <c r="AG28" s="37">
        <v>38.46425640558038</v>
      </c>
      <c r="AH28" s="37">
        <v>36.95268178602488</v>
      </c>
      <c r="AI28" s="37">
        <v>35.38911171637044</v>
      </c>
      <c r="AJ28" s="37">
        <v>35.61212456698501</v>
      </c>
      <c r="AK28" s="37">
        <v>35.863182779826005</v>
      </c>
      <c r="AL28" s="37">
        <v>36.72479130992761</v>
      </c>
      <c r="AM28" s="37">
        <v>37.83259472052409</v>
      </c>
      <c r="AN28" s="37">
        <v>39.125035069397015</v>
      </c>
      <c r="AO28" s="37">
        <v>40.33648720434781</v>
      </c>
      <c r="AP28" s="37">
        <v>41.44241038579972</v>
      </c>
      <c r="AQ28" s="37">
        <v>42.37326293110735</v>
      </c>
      <c r="AR28" s="37">
        <v>43.779986613537844</v>
      </c>
      <c r="AS28" s="37">
        <v>45.28395773356093</v>
      </c>
      <c r="AT28" s="37">
        <v>47.18447488882436</v>
      </c>
      <c r="AU28" s="20">
        <v>49.146732837609015</v>
      </c>
      <c r="AV28" s="20">
        <v>51.22221106243728</v>
      </c>
      <c r="AW28" s="20">
        <v>53.39646707442501</v>
      </c>
      <c r="AX28" s="20">
        <v>55.39183965744604</v>
      </c>
      <c r="AY28" s="20">
        <v>57.52659263588544</v>
      </c>
      <c r="AZ28" s="20">
        <v>59.77947291943661</v>
      </c>
      <c r="BA28" s="20">
        <v>60.84441443141305</v>
      </c>
      <c r="BB28" s="20">
        <v>63.203147516233486</v>
      </c>
      <c r="BC28" s="20">
        <v>65.67918463115274</v>
      </c>
      <c r="BD28" s="20">
        <v>68.1182699161511</v>
      </c>
      <c r="BE28" s="20">
        <v>70.74050550816945</v>
      </c>
      <c r="BF28" s="20">
        <v>73.4691978838118</v>
      </c>
      <c r="BG28" s="20">
        <v>75.99865576867941</v>
      </c>
      <c r="BH28" s="20">
        <v>78.25968909264665</v>
      </c>
      <c r="BI28" s="20">
        <v>80.01</v>
      </c>
      <c r="BJ28" s="22">
        <v>81.00648197317862</v>
      </c>
      <c r="BK28" s="22">
        <v>82.9548293489123</v>
      </c>
      <c r="BL28" s="22">
        <v>85.50957407871164</v>
      </c>
      <c r="BM28" s="22">
        <v>88.33762086935566</v>
      </c>
      <c r="BN28" s="22">
        <v>91.17035923491383</v>
      </c>
      <c r="BO28" s="22">
        <v>91.17035923491383</v>
      </c>
      <c r="BP28" s="22">
        <v>94.21540946838164</v>
      </c>
      <c r="BQ28" s="22">
        <v>96.95689741355918</v>
      </c>
      <c r="BR28" s="22">
        <v>99.42968173510447</v>
      </c>
      <c r="BS28" s="22">
        <v>101.8969933872701</v>
      </c>
      <c r="BT28" s="46">
        <v>104.79958782938917</v>
      </c>
    </row>
    <row r="29" spans="1:70" ht="12.75">
      <c r="A29" s="56" t="s">
        <v>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</row>
    <row r="30" spans="1:71" ht="15">
      <c r="A30" s="8" t="s">
        <v>20</v>
      </c>
      <c r="B30" s="10">
        <v>39082</v>
      </c>
      <c r="C30" s="10">
        <v>35703</v>
      </c>
      <c r="D30" s="10">
        <v>33229</v>
      </c>
      <c r="E30" s="10">
        <v>28495</v>
      </c>
      <c r="F30" s="10">
        <v>31444</v>
      </c>
      <c r="G30" s="10">
        <v>31816</v>
      </c>
      <c r="H30" s="10">
        <v>35199</v>
      </c>
      <c r="I30" s="10">
        <v>28299</v>
      </c>
      <c r="J30" s="10">
        <v>31302</v>
      </c>
      <c r="K30" s="10">
        <v>31494</v>
      </c>
      <c r="L30" s="10">
        <v>32179</v>
      </c>
      <c r="M30" s="10">
        <v>31543</v>
      </c>
      <c r="N30" s="10">
        <v>30712</v>
      </c>
      <c r="O30" s="10">
        <v>30659</v>
      </c>
      <c r="P30" s="10">
        <v>30220</v>
      </c>
      <c r="Q30" s="10">
        <v>30512</v>
      </c>
      <c r="R30" s="10">
        <v>30917</v>
      </c>
      <c r="S30" s="10">
        <v>32682</v>
      </c>
      <c r="T30" s="10">
        <v>33801</v>
      </c>
      <c r="U30" s="10">
        <v>34877</v>
      </c>
      <c r="V30" s="10">
        <v>35961</v>
      </c>
      <c r="W30" s="10">
        <v>38088</v>
      </c>
      <c r="X30" s="10">
        <v>39771</v>
      </c>
      <c r="Y30" s="10">
        <v>41770</v>
      </c>
      <c r="Z30" s="10">
        <v>42389</v>
      </c>
      <c r="AA30" s="10">
        <v>43835</v>
      </c>
      <c r="AB30" s="10">
        <v>44165</v>
      </c>
      <c r="AC30" s="10">
        <v>44474</v>
      </c>
      <c r="AD30" s="10">
        <v>44241</v>
      </c>
      <c r="AE30" s="10">
        <v>42638</v>
      </c>
      <c r="AF30" s="10">
        <v>39578</v>
      </c>
      <c r="AG30" s="10">
        <v>39352</v>
      </c>
      <c r="AH30" s="10">
        <v>40398</v>
      </c>
      <c r="AI30" s="10">
        <v>40130</v>
      </c>
      <c r="AJ30" s="10">
        <v>39626</v>
      </c>
      <c r="AK30" s="10">
        <v>38930</v>
      </c>
      <c r="AL30" s="10">
        <v>38341</v>
      </c>
      <c r="AM30" s="10">
        <v>38395</v>
      </c>
      <c r="AN30" s="10">
        <v>37493</v>
      </c>
      <c r="AO30" s="10">
        <v>36525</v>
      </c>
      <c r="AP30" s="10">
        <v>40435</v>
      </c>
      <c r="AQ30" s="10">
        <v>32721</v>
      </c>
      <c r="AR30" s="10">
        <v>33880</v>
      </c>
      <c r="AS30" s="10">
        <v>30771</v>
      </c>
      <c r="AT30" s="10">
        <v>28155</v>
      </c>
      <c r="AU30" s="10">
        <v>27489</v>
      </c>
      <c r="AV30" s="10">
        <v>27484</v>
      </c>
      <c r="AW30" s="10">
        <v>27955</v>
      </c>
      <c r="AX30" s="10">
        <v>27494</v>
      </c>
      <c r="AY30" s="10">
        <v>27340</v>
      </c>
      <c r="AZ30" s="2">
        <v>25903</v>
      </c>
      <c r="BA30" s="2">
        <v>23795</v>
      </c>
      <c r="BB30" s="2">
        <v>25062</v>
      </c>
      <c r="BC30" s="2">
        <v>26002</v>
      </c>
      <c r="BD30" s="2">
        <v>27885</v>
      </c>
      <c r="BE30" s="2">
        <v>26149</v>
      </c>
      <c r="BF30" s="2">
        <v>25939</v>
      </c>
      <c r="BG30" s="2">
        <v>27437</v>
      </c>
      <c r="BH30" s="2">
        <v>28293</v>
      </c>
      <c r="BI30" s="9">
        <v>26356</v>
      </c>
      <c r="BJ30" s="2">
        <v>25415</v>
      </c>
      <c r="BK30" s="2">
        <v>25621</v>
      </c>
      <c r="BL30" s="2">
        <v>26007</v>
      </c>
      <c r="BM30" s="2">
        <v>25491</v>
      </c>
      <c r="BN30" s="2">
        <v>26737</v>
      </c>
      <c r="BO30" s="2">
        <v>28775</v>
      </c>
      <c r="BP30" s="2">
        <v>29897</v>
      </c>
      <c r="BQ30" s="2">
        <v>30309</v>
      </c>
      <c r="BR30" s="2">
        <v>31177</v>
      </c>
      <c r="BS30" s="47">
        <v>29664</v>
      </c>
    </row>
    <row r="31" spans="1:71" ht="12.75">
      <c r="A31" s="8" t="s">
        <v>21</v>
      </c>
      <c r="B31" s="10">
        <v>1800</v>
      </c>
      <c r="C31" s="10">
        <v>1864</v>
      </c>
      <c r="D31" s="10">
        <v>2107</v>
      </c>
      <c r="E31" s="10">
        <v>1517</v>
      </c>
      <c r="F31" s="10">
        <v>1291</v>
      </c>
      <c r="G31" s="10">
        <v>1535</v>
      </c>
      <c r="H31" s="10">
        <v>1762</v>
      </c>
      <c r="I31" s="10">
        <v>1827</v>
      </c>
      <c r="J31" s="10">
        <v>2281</v>
      </c>
      <c r="K31" s="10">
        <v>2409</v>
      </c>
      <c r="L31" s="10">
        <v>2321</v>
      </c>
      <c r="M31" s="10">
        <v>2488</v>
      </c>
      <c r="N31" s="10">
        <v>2466</v>
      </c>
      <c r="O31" s="10">
        <v>2337</v>
      </c>
      <c r="P31" s="10">
        <v>2356</v>
      </c>
      <c r="Q31" s="10">
        <v>2506</v>
      </c>
      <c r="R31" s="10">
        <v>2809</v>
      </c>
      <c r="S31" s="10">
        <v>2537</v>
      </c>
      <c r="T31" s="10">
        <v>2994</v>
      </c>
      <c r="U31" s="10">
        <v>3386</v>
      </c>
      <c r="V31" s="10">
        <v>3420</v>
      </c>
      <c r="W31" s="10">
        <v>4458</v>
      </c>
      <c r="X31" s="10">
        <v>4190</v>
      </c>
      <c r="Y31" s="10">
        <v>4187</v>
      </c>
      <c r="Z31" s="10">
        <v>5445</v>
      </c>
      <c r="AA31" s="10">
        <v>6154</v>
      </c>
      <c r="AB31" s="10">
        <v>6017</v>
      </c>
      <c r="AC31" s="10">
        <v>5781</v>
      </c>
      <c r="AD31" s="10">
        <v>6151</v>
      </c>
      <c r="AE31" s="10">
        <v>6050</v>
      </c>
      <c r="AF31" s="10">
        <v>6645</v>
      </c>
      <c r="AG31" s="10">
        <v>6987</v>
      </c>
      <c r="AH31" s="10">
        <v>6550</v>
      </c>
      <c r="AI31" s="10">
        <v>6935</v>
      </c>
      <c r="AJ31" s="10">
        <v>6908</v>
      </c>
      <c r="AK31" s="10">
        <v>7800</v>
      </c>
      <c r="AL31" s="10">
        <v>8325</v>
      </c>
      <c r="AM31" s="10">
        <v>8486</v>
      </c>
      <c r="AN31" s="10">
        <v>8270</v>
      </c>
      <c r="AO31" s="10">
        <v>8304</v>
      </c>
      <c r="AP31" s="10">
        <v>8867</v>
      </c>
      <c r="AQ31" s="10">
        <v>7893</v>
      </c>
      <c r="AR31" s="10">
        <v>8057</v>
      </c>
      <c r="AS31" s="10">
        <v>8143</v>
      </c>
      <c r="AT31" s="10">
        <v>8666</v>
      </c>
      <c r="AU31" s="10">
        <v>8978</v>
      </c>
      <c r="AV31" s="10">
        <v>9402</v>
      </c>
      <c r="AW31" s="10">
        <v>9138</v>
      </c>
      <c r="AX31" s="10">
        <v>9312</v>
      </c>
      <c r="AY31" s="10">
        <v>9664</v>
      </c>
      <c r="AZ31" s="2">
        <v>9273</v>
      </c>
      <c r="BA31" s="2">
        <v>9817</v>
      </c>
      <c r="BB31" s="2">
        <v>10960</v>
      </c>
      <c r="BC31" s="2">
        <v>10716</v>
      </c>
      <c r="BD31" s="2">
        <v>10889</v>
      </c>
      <c r="BE31" s="2">
        <v>11553</v>
      </c>
      <c r="BF31" s="2">
        <v>12716</v>
      </c>
      <c r="BG31" s="2">
        <v>12174</v>
      </c>
      <c r="BH31" s="2">
        <v>12675</v>
      </c>
      <c r="BI31" s="9">
        <v>12671</v>
      </c>
      <c r="BJ31" s="2">
        <v>12015</v>
      </c>
      <c r="BK31" s="2">
        <v>11102</v>
      </c>
      <c r="BL31" s="2">
        <v>10948</v>
      </c>
      <c r="BM31" s="2">
        <v>10946</v>
      </c>
      <c r="BN31" s="2">
        <v>10514</v>
      </c>
      <c r="BO31" s="2">
        <v>9786</v>
      </c>
      <c r="BP31" s="2">
        <v>9286</v>
      </c>
      <c r="BQ31" s="2">
        <v>9618</v>
      </c>
      <c r="BR31" s="2">
        <v>9560</v>
      </c>
      <c r="BS31" s="48">
        <v>9466</v>
      </c>
    </row>
    <row r="32" spans="1:71" ht="12.75">
      <c r="A32" s="8" t="s">
        <v>22</v>
      </c>
      <c r="B32" s="10">
        <v>99721</v>
      </c>
      <c r="C32" s="10">
        <v>100663</v>
      </c>
      <c r="D32" s="10">
        <v>100824</v>
      </c>
      <c r="E32" s="10">
        <v>99124</v>
      </c>
      <c r="F32" s="10">
        <v>98310</v>
      </c>
      <c r="G32" s="10">
        <v>99305</v>
      </c>
      <c r="H32" s="10">
        <v>99467</v>
      </c>
      <c r="I32" s="10">
        <v>97311</v>
      </c>
      <c r="J32" s="10">
        <v>93272</v>
      </c>
      <c r="K32" s="10">
        <v>87991</v>
      </c>
      <c r="L32" s="10">
        <v>88412</v>
      </c>
      <c r="M32" s="10">
        <v>87359</v>
      </c>
      <c r="N32" s="10">
        <v>83899</v>
      </c>
      <c r="O32" s="10">
        <v>87158</v>
      </c>
      <c r="P32" s="10">
        <v>86878</v>
      </c>
      <c r="Q32" s="10">
        <v>84257</v>
      </c>
      <c r="R32" s="10">
        <v>81453</v>
      </c>
      <c r="S32" s="10">
        <v>77537</v>
      </c>
      <c r="T32" s="10">
        <v>76370</v>
      </c>
      <c r="U32" s="10">
        <v>79769</v>
      </c>
      <c r="V32" s="10">
        <v>80666</v>
      </c>
      <c r="W32" s="10">
        <v>83062</v>
      </c>
      <c r="X32" s="10">
        <v>87794</v>
      </c>
      <c r="Y32" s="10">
        <v>92953</v>
      </c>
      <c r="Z32" s="10">
        <v>97585</v>
      </c>
      <c r="AA32" s="10">
        <v>97649</v>
      </c>
      <c r="AB32" s="10">
        <v>99814</v>
      </c>
      <c r="AC32" s="10">
        <v>99533</v>
      </c>
      <c r="AD32" s="10">
        <v>100193</v>
      </c>
      <c r="AE32" s="10">
        <v>100240</v>
      </c>
      <c r="AF32" s="10">
        <v>95100</v>
      </c>
      <c r="AG32" s="10">
        <v>93290</v>
      </c>
      <c r="AH32" s="10">
        <v>92618</v>
      </c>
      <c r="AI32" s="10">
        <v>92053</v>
      </c>
      <c r="AJ32" s="10">
        <v>90843</v>
      </c>
      <c r="AK32" s="10">
        <v>90155</v>
      </c>
      <c r="AL32" s="10">
        <v>87138</v>
      </c>
      <c r="AM32" s="10">
        <v>84006</v>
      </c>
      <c r="AN32" s="10">
        <v>83242</v>
      </c>
      <c r="AO32" s="10">
        <v>80116</v>
      </c>
      <c r="AP32" s="10">
        <v>79989</v>
      </c>
      <c r="AQ32" s="10">
        <v>78569</v>
      </c>
      <c r="AR32" s="10">
        <v>74640</v>
      </c>
      <c r="AS32" s="10">
        <v>73256</v>
      </c>
      <c r="AT32" s="10">
        <v>66370</v>
      </c>
      <c r="AU32" s="10">
        <v>61427</v>
      </c>
      <c r="AV32" s="10">
        <v>60123</v>
      </c>
      <c r="AW32" s="10">
        <v>59111</v>
      </c>
      <c r="AX32" s="10">
        <v>57582</v>
      </c>
      <c r="AY32" s="10">
        <v>56223</v>
      </c>
      <c r="AZ32" s="2">
        <v>55151</v>
      </c>
      <c r="BA32" s="2">
        <v>51136</v>
      </c>
      <c r="BB32" s="2">
        <v>50841</v>
      </c>
      <c r="BC32" s="2">
        <v>51713</v>
      </c>
      <c r="BD32" s="2">
        <v>53747</v>
      </c>
      <c r="BE32" s="2">
        <v>54430</v>
      </c>
      <c r="BF32" s="2">
        <v>53904</v>
      </c>
      <c r="BG32" s="2">
        <v>54424</v>
      </c>
      <c r="BH32" s="2">
        <v>57360</v>
      </c>
      <c r="BI32" s="9">
        <v>61217</v>
      </c>
      <c r="BJ32" s="2">
        <v>60410</v>
      </c>
      <c r="BK32" s="2">
        <v>60813</v>
      </c>
      <c r="BL32" s="2">
        <v>55535</v>
      </c>
      <c r="BM32" s="2">
        <v>54823</v>
      </c>
      <c r="BN32" s="2">
        <v>55033</v>
      </c>
      <c r="BO32" s="2">
        <v>55602</v>
      </c>
      <c r="BP32" s="2">
        <v>57557</v>
      </c>
      <c r="BQ32" s="2">
        <v>57969</v>
      </c>
      <c r="BR32" s="2">
        <v>57639</v>
      </c>
      <c r="BS32" s="49">
        <v>57054</v>
      </c>
    </row>
    <row r="33" spans="1:71" ht="12.75">
      <c r="A33" s="8" t="s">
        <v>5</v>
      </c>
      <c r="B33" s="10">
        <v>51699</v>
      </c>
      <c r="C33" s="10">
        <v>51903</v>
      </c>
      <c r="D33" s="10">
        <v>52171</v>
      </c>
      <c r="E33" s="10">
        <v>51281</v>
      </c>
      <c r="F33" s="10">
        <v>50939</v>
      </c>
      <c r="G33" s="10">
        <v>51149</v>
      </c>
      <c r="H33" s="10">
        <v>51135</v>
      </c>
      <c r="I33" s="10">
        <v>50481</v>
      </c>
      <c r="J33" s="10">
        <v>47894</v>
      </c>
      <c r="K33" s="10">
        <v>45362</v>
      </c>
      <c r="L33" s="10">
        <v>45584</v>
      </c>
      <c r="M33" s="10">
        <v>44753</v>
      </c>
      <c r="N33" s="10">
        <v>43174</v>
      </c>
      <c r="O33" s="10">
        <v>44848</v>
      </c>
      <c r="P33" s="10">
        <v>44559</v>
      </c>
      <c r="Q33" s="10">
        <v>44031</v>
      </c>
      <c r="R33" s="10">
        <v>41664</v>
      </c>
      <c r="S33" s="10">
        <v>39883</v>
      </c>
      <c r="T33" s="10">
        <v>39315</v>
      </c>
      <c r="U33" s="10">
        <v>40890</v>
      </c>
      <c r="V33" s="10">
        <v>41443</v>
      </c>
      <c r="W33" s="10">
        <v>42687</v>
      </c>
      <c r="X33" s="10">
        <v>44918</v>
      </c>
      <c r="Y33" s="10">
        <v>47387</v>
      </c>
      <c r="Z33" s="10">
        <v>50020</v>
      </c>
      <c r="AA33" s="10">
        <v>49791</v>
      </c>
      <c r="AB33" s="10">
        <v>51416</v>
      </c>
      <c r="AC33" s="10">
        <v>51322</v>
      </c>
      <c r="AD33" s="10">
        <v>51185</v>
      </c>
      <c r="AE33" s="10">
        <v>51087</v>
      </c>
      <c r="AF33" s="10">
        <v>48842</v>
      </c>
      <c r="AG33" s="10">
        <v>47631</v>
      </c>
      <c r="AH33" s="10">
        <v>47545</v>
      </c>
      <c r="AI33" s="10">
        <v>47218</v>
      </c>
      <c r="AJ33" s="10">
        <v>46446</v>
      </c>
      <c r="AK33" s="10">
        <v>46189</v>
      </c>
      <c r="AL33" s="10">
        <v>44667</v>
      </c>
      <c r="AM33" s="10">
        <v>42843</v>
      </c>
      <c r="AN33" s="10">
        <v>42563</v>
      </c>
      <c r="AO33" s="10">
        <v>40976</v>
      </c>
      <c r="AP33" s="10">
        <v>41130</v>
      </c>
      <c r="AQ33" s="10">
        <v>40241</v>
      </c>
      <c r="AR33" s="10">
        <v>38253</v>
      </c>
      <c r="AS33" s="10">
        <v>37752</v>
      </c>
      <c r="AT33" s="10">
        <v>33875</v>
      </c>
      <c r="AU33" s="10">
        <v>31415</v>
      </c>
      <c r="AV33" s="10">
        <v>31045</v>
      </c>
      <c r="AW33" s="10">
        <v>30368</v>
      </c>
      <c r="AX33" s="10">
        <v>29543</v>
      </c>
      <c r="AY33" s="10">
        <v>28710</v>
      </c>
      <c r="AZ33" s="2">
        <v>28224</v>
      </c>
      <c r="BA33" s="2">
        <v>26439</v>
      </c>
      <c r="BB33" s="2">
        <v>26015</v>
      </c>
      <c r="BC33" s="2">
        <v>26543</v>
      </c>
      <c r="BD33" s="2">
        <v>27646</v>
      </c>
      <c r="BE33" s="2">
        <v>27979</v>
      </c>
      <c r="BF33" s="2">
        <v>27682</v>
      </c>
      <c r="BG33" s="2">
        <v>27903</v>
      </c>
      <c r="BH33" s="2">
        <v>29354</v>
      </c>
      <c r="BI33" s="9">
        <v>31563</v>
      </c>
      <c r="BJ33" s="2">
        <v>30544</v>
      </c>
      <c r="BK33" s="2">
        <v>31114</v>
      </c>
      <c r="BL33" s="2">
        <v>28671</v>
      </c>
      <c r="BM33" s="2">
        <v>28068</v>
      </c>
      <c r="BN33" s="2">
        <v>28100</v>
      </c>
      <c r="BO33" s="2">
        <v>28668</v>
      </c>
      <c r="BP33" s="2">
        <v>29479</v>
      </c>
      <c r="BQ33" s="2">
        <v>29773</v>
      </c>
      <c r="BR33" s="2">
        <v>29674</v>
      </c>
      <c r="BS33" s="2">
        <v>29143</v>
      </c>
    </row>
    <row r="34" spans="1:71" ht="12.75">
      <c r="A34" s="8" t="s">
        <v>6</v>
      </c>
      <c r="B34" s="10">
        <v>48022</v>
      </c>
      <c r="C34" s="10">
        <v>48760</v>
      </c>
      <c r="D34" s="10">
        <v>48653</v>
      </c>
      <c r="E34" s="10">
        <v>47843</v>
      </c>
      <c r="F34" s="10">
        <v>47371</v>
      </c>
      <c r="G34" s="10">
        <v>48156</v>
      </c>
      <c r="H34" s="10">
        <v>48332</v>
      </c>
      <c r="I34" s="10">
        <v>46830</v>
      </c>
      <c r="J34" s="10">
        <v>45378</v>
      </c>
      <c r="K34" s="10">
        <v>42629</v>
      </c>
      <c r="L34" s="10">
        <v>42828</v>
      </c>
      <c r="M34" s="10">
        <v>42606</v>
      </c>
      <c r="N34" s="10">
        <v>40725</v>
      </c>
      <c r="O34" s="10">
        <v>42310</v>
      </c>
      <c r="P34" s="10">
        <v>42319</v>
      </c>
      <c r="Q34" s="10">
        <v>40226</v>
      </c>
      <c r="R34" s="10">
        <v>39789</v>
      </c>
      <c r="S34" s="10">
        <v>37654</v>
      </c>
      <c r="T34" s="10">
        <v>37055</v>
      </c>
      <c r="U34" s="10">
        <v>38879</v>
      </c>
      <c r="V34" s="10">
        <v>39223</v>
      </c>
      <c r="W34" s="10">
        <v>40375</v>
      </c>
      <c r="X34" s="10">
        <v>42876</v>
      </c>
      <c r="Y34" s="10">
        <v>45566</v>
      </c>
      <c r="Z34" s="10">
        <v>47565</v>
      </c>
      <c r="AA34" s="10">
        <v>47858</v>
      </c>
      <c r="AB34" s="10">
        <v>48398</v>
      </c>
      <c r="AC34" s="10">
        <v>48211</v>
      </c>
      <c r="AD34" s="10">
        <v>49008</v>
      </c>
      <c r="AE34" s="10">
        <v>49153</v>
      </c>
      <c r="AF34" s="10">
        <v>46258</v>
      </c>
      <c r="AG34" s="10">
        <v>45659</v>
      </c>
      <c r="AH34" s="10">
        <v>45073</v>
      </c>
      <c r="AI34" s="10">
        <v>44835</v>
      </c>
      <c r="AJ34" s="10">
        <v>44397</v>
      </c>
      <c r="AK34" s="10">
        <v>43966</v>
      </c>
      <c r="AL34" s="10">
        <v>42471</v>
      </c>
      <c r="AM34" s="10">
        <v>41163</v>
      </c>
      <c r="AN34" s="10">
        <v>40679</v>
      </c>
      <c r="AO34" s="10">
        <v>39140</v>
      </c>
      <c r="AP34" s="10">
        <v>38859</v>
      </c>
      <c r="AQ34" s="10">
        <v>38328</v>
      </c>
      <c r="AR34" s="10">
        <v>36387</v>
      </c>
      <c r="AS34" s="10">
        <v>35504</v>
      </c>
      <c r="AT34" s="10">
        <v>32495</v>
      </c>
      <c r="AU34" s="10">
        <v>30012</v>
      </c>
      <c r="AV34" s="10">
        <v>29078</v>
      </c>
      <c r="AW34" s="10">
        <v>28743</v>
      </c>
      <c r="AX34" s="10">
        <v>28039</v>
      </c>
      <c r="AY34" s="10">
        <v>27513</v>
      </c>
      <c r="AZ34" s="2">
        <v>26927</v>
      </c>
      <c r="BA34" s="2">
        <v>24697</v>
      </c>
      <c r="BB34" s="2">
        <v>24826</v>
      </c>
      <c r="BC34" s="2">
        <v>25170</v>
      </c>
      <c r="BD34" s="2">
        <v>26101</v>
      </c>
      <c r="BE34" s="2">
        <v>26451</v>
      </c>
      <c r="BF34" s="2">
        <v>26222</v>
      </c>
      <c r="BG34" s="2">
        <v>26521</v>
      </c>
      <c r="BH34" s="2">
        <v>28006</v>
      </c>
      <c r="BI34" s="9">
        <v>29654</v>
      </c>
      <c r="BJ34" s="2">
        <v>29866</v>
      </c>
      <c r="BK34" s="2">
        <v>29699</v>
      </c>
      <c r="BL34" s="2">
        <v>26864</v>
      </c>
      <c r="BM34" s="2">
        <v>26755</v>
      </c>
      <c r="BN34" s="2">
        <v>26933</v>
      </c>
      <c r="BO34" s="2">
        <v>26934</v>
      </c>
      <c r="BP34" s="2">
        <v>28078</v>
      </c>
      <c r="BQ34" s="2">
        <v>28196</v>
      </c>
      <c r="BR34" s="2">
        <v>27965</v>
      </c>
      <c r="BS34" s="2">
        <v>27911</v>
      </c>
    </row>
    <row r="35" spans="1:71" ht="15">
      <c r="A35" s="8" t="s">
        <v>23</v>
      </c>
      <c r="B35" s="10">
        <v>5370</v>
      </c>
      <c r="C35" s="10">
        <v>4680</v>
      </c>
      <c r="D35" s="10">
        <v>4397</v>
      </c>
      <c r="E35" s="10">
        <v>4300</v>
      </c>
      <c r="F35" s="10">
        <v>4439</v>
      </c>
      <c r="G35" s="10">
        <v>4671</v>
      </c>
      <c r="H35" s="10">
        <v>4931</v>
      </c>
      <c r="I35" s="10">
        <v>4696</v>
      </c>
      <c r="J35" s="10">
        <v>4453</v>
      </c>
      <c r="K35" s="10">
        <v>4065</v>
      </c>
      <c r="L35" s="10">
        <v>4127</v>
      </c>
      <c r="M35" s="10">
        <v>3851</v>
      </c>
      <c r="N35" s="10">
        <v>3898</v>
      </c>
      <c r="O35" s="10">
        <v>4055</v>
      </c>
      <c r="P35" s="10">
        <v>4346</v>
      </c>
      <c r="Q35" s="10">
        <v>4452</v>
      </c>
      <c r="R35" s="10">
        <v>4327</v>
      </c>
      <c r="S35" s="10">
        <v>4433</v>
      </c>
      <c r="T35" s="10">
        <v>4527</v>
      </c>
      <c r="U35" s="10">
        <v>4894</v>
      </c>
      <c r="V35" s="10">
        <v>5005</v>
      </c>
      <c r="W35" s="10">
        <v>5013</v>
      </c>
      <c r="X35" s="10">
        <v>5006</v>
      </c>
      <c r="Y35" s="10">
        <v>4768</v>
      </c>
      <c r="Z35" s="10">
        <v>5147</v>
      </c>
      <c r="AA35" s="10">
        <v>5113</v>
      </c>
      <c r="AB35" s="10">
        <v>5130</v>
      </c>
      <c r="AC35" s="10">
        <v>5126</v>
      </c>
      <c r="AD35" s="10">
        <v>5218</v>
      </c>
      <c r="AE35" s="10">
        <v>5429</v>
      </c>
      <c r="AF35" s="10">
        <v>5450</v>
      </c>
      <c r="AG35" s="10">
        <v>5320</v>
      </c>
      <c r="AH35" s="10">
        <v>5637</v>
      </c>
      <c r="AI35" s="10">
        <v>5504</v>
      </c>
      <c r="AJ35" s="10">
        <v>5668</v>
      </c>
      <c r="AK35" s="10">
        <v>5922</v>
      </c>
      <c r="AL35" s="10">
        <v>5963</v>
      </c>
      <c r="AM35" s="10">
        <v>5924</v>
      </c>
      <c r="AN35" s="10">
        <v>5667</v>
      </c>
      <c r="AO35" s="10">
        <v>5764</v>
      </c>
      <c r="AP35" s="10">
        <v>6085</v>
      </c>
      <c r="AQ35" s="10">
        <v>7029</v>
      </c>
      <c r="AR35" s="10">
        <v>7286</v>
      </c>
      <c r="AS35" s="10">
        <v>7729</v>
      </c>
      <c r="AT35" s="10">
        <v>7772</v>
      </c>
      <c r="AU35" s="10">
        <v>7747</v>
      </c>
      <c r="AV35" s="10">
        <v>8430</v>
      </c>
      <c r="AW35" s="10">
        <v>8923</v>
      </c>
      <c r="AX35" s="10">
        <v>8827</v>
      </c>
      <c r="AY35" s="10">
        <v>9480</v>
      </c>
      <c r="AZ35" s="2">
        <v>10069</v>
      </c>
      <c r="BA35" s="2">
        <v>10105</v>
      </c>
      <c r="BB35" s="2">
        <v>10984</v>
      </c>
      <c r="BC35" s="2">
        <v>12073</v>
      </c>
      <c r="BD35" s="2">
        <v>13403</v>
      </c>
      <c r="BE35" s="2">
        <f>BE32-40407</f>
        <v>14023</v>
      </c>
      <c r="BF35" s="2">
        <v>14888</v>
      </c>
      <c r="BG35" s="2">
        <v>15666</v>
      </c>
      <c r="BH35" s="2">
        <v>17287</v>
      </c>
      <c r="BI35" s="9">
        <v>19428</v>
      </c>
      <c r="BJ35" s="2">
        <v>20009</v>
      </c>
      <c r="BK35" s="38">
        <v>20776</v>
      </c>
      <c r="BL35" s="38">
        <v>19705</v>
      </c>
      <c r="BM35" s="2">
        <v>20276</v>
      </c>
      <c r="BN35" s="2">
        <v>21431</v>
      </c>
      <c r="BO35" s="2">
        <v>21869</v>
      </c>
      <c r="BP35" s="2">
        <v>23136</v>
      </c>
      <c r="BQ35" s="2">
        <v>23229</v>
      </c>
      <c r="BR35" s="2">
        <v>23052</v>
      </c>
      <c r="BS35" s="50">
        <v>22963</v>
      </c>
    </row>
    <row r="36" spans="1:71" ht="12.75">
      <c r="A36" s="8" t="s">
        <v>24</v>
      </c>
      <c r="B36" s="10">
        <v>1866</v>
      </c>
      <c r="C36" s="10">
        <v>1933</v>
      </c>
      <c r="D36" s="10">
        <v>1833</v>
      </c>
      <c r="E36" s="10">
        <v>1098</v>
      </c>
      <c r="F36" s="10">
        <v>1159</v>
      </c>
      <c r="G36" s="10">
        <v>1329</v>
      </c>
      <c r="H36" s="10">
        <v>1205</v>
      </c>
      <c r="I36" s="10">
        <v>1243</v>
      </c>
      <c r="J36" s="10">
        <v>1108</v>
      </c>
      <c r="K36" s="10">
        <v>1023</v>
      </c>
      <c r="L36" s="10">
        <v>971</v>
      </c>
      <c r="M36" s="10">
        <v>994</v>
      </c>
      <c r="N36" s="10">
        <v>893</v>
      </c>
      <c r="O36" s="10">
        <v>872</v>
      </c>
      <c r="P36" s="10">
        <v>842</v>
      </c>
      <c r="Q36" s="10">
        <v>789</v>
      </c>
      <c r="R36" s="10">
        <v>770</v>
      </c>
      <c r="S36" s="10">
        <v>724</v>
      </c>
      <c r="T36" s="10">
        <v>647</v>
      </c>
      <c r="U36" s="10">
        <v>643</v>
      </c>
      <c r="V36" s="10">
        <v>665</v>
      </c>
      <c r="W36" s="10">
        <v>701</v>
      </c>
      <c r="X36" s="10">
        <v>667</v>
      </c>
      <c r="Y36" s="10">
        <v>683</v>
      </c>
      <c r="Z36" s="10">
        <v>707</v>
      </c>
      <c r="AA36" s="10">
        <v>723</v>
      </c>
      <c r="AB36" s="10">
        <v>714</v>
      </c>
      <c r="AC36" s="10">
        <v>724</v>
      </c>
      <c r="AD36" s="10">
        <v>705</v>
      </c>
      <c r="AE36" s="10">
        <v>649</v>
      </c>
      <c r="AF36" s="10">
        <v>620</v>
      </c>
      <c r="AG36" s="10">
        <v>572</v>
      </c>
      <c r="AH36" s="10">
        <v>574</v>
      </c>
      <c r="AI36" s="10">
        <v>475</v>
      </c>
      <c r="AJ36" s="10">
        <v>502</v>
      </c>
      <c r="AK36" s="10">
        <v>490</v>
      </c>
      <c r="AL36" s="10">
        <v>503</v>
      </c>
      <c r="AM36" s="10">
        <v>416</v>
      </c>
      <c r="AN36" s="10">
        <v>417</v>
      </c>
      <c r="AO36" s="10">
        <v>366</v>
      </c>
      <c r="AP36" s="10">
        <v>401</v>
      </c>
      <c r="AQ36" s="10">
        <v>379</v>
      </c>
      <c r="AR36" s="10">
        <v>357</v>
      </c>
      <c r="AS36" s="10">
        <v>327</v>
      </c>
      <c r="AT36" s="10">
        <v>274</v>
      </c>
      <c r="AU36" s="10">
        <v>241</v>
      </c>
      <c r="AV36" s="10">
        <v>240</v>
      </c>
      <c r="AW36" s="10">
        <v>245</v>
      </c>
      <c r="AX36" s="10">
        <v>281</v>
      </c>
      <c r="AY36" s="10">
        <v>259</v>
      </c>
      <c r="AZ36" s="2">
        <v>215</v>
      </c>
      <c r="BA36" s="2">
        <v>207</v>
      </c>
      <c r="BB36" s="2">
        <v>194</v>
      </c>
      <c r="BC36" s="2">
        <v>217</v>
      </c>
      <c r="BD36" s="2">
        <v>211</v>
      </c>
      <c r="BE36" s="2">
        <v>195</v>
      </c>
      <c r="BF36" s="2">
        <v>218</v>
      </c>
      <c r="BG36" s="2">
        <v>207</v>
      </c>
      <c r="BH36" s="2">
        <v>226</v>
      </c>
      <c r="BI36" s="9">
        <v>228</v>
      </c>
      <c r="BJ36" s="2">
        <v>189</v>
      </c>
      <c r="BK36" s="39">
        <v>190</v>
      </c>
      <c r="BL36" s="39">
        <v>180</v>
      </c>
      <c r="BM36" s="2">
        <v>163</v>
      </c>
      <c r="BN36" s="2">
        <v>166</v>
      </c>
      <c r="BO36" s="2">
        <v>185</v>
      </c>
      <c r="BP36" s="2">
        <v>160</v>
      </c>
      <c r="BQ36" s="2">
        <v>159</v>
      </c>
      <c r="BR36" s="2">
        <v>169</v>
      </c>
      <c r="BS36" s="51">
        <v>162</v>
      </c>
    </row>
    <row r="37" spans="1:71" ht="12.75">
      <c r="A37" s="8" t="s">
        <v>25</v>
      </c>
      <c r="B37" s="10" t="s">
        <v>26</v>
      </c>
      <c r="C37" s="10" t="s">
        <v>26</v>
      </c>
      <c r="D37" s="10" t="s">
        <v>26</v>
      </c>
      <c r="E37" s="10" t="s">
        <v>26</v>
      </c>
      <c r="F37" s="10" t="s">
        <v>26</v>
      </c>
      <c r="G37" s="10" t="s">
        <v>26</v>
      </c>
      <c r="H37" s="10" t="s">
        <v>26</v>
      </c>
      <c r="I37" s="10" t="s">
        <v>26</v>
      </c>
      <c r="J37" s="10">
        <v>21433</v>
      </c>
      <c r="K37" s="10">
        <v>26267</v>
      </c>
      <c r="L37" s="10">
        <v>29389</v>
      </c>
      <c r="M37" s="10">
        <v>32942</v>
      </c>
      <c r="N37" s="10">
        <v>32343</v>
      </c>
      <c r="O37" s="10">
        <v>28256</v>
      </c>
      <c r="P37" s="10">
        <v>28323</v>
      </c>
      <c r="Q37" s="10">
        <v>29417</v>
      </c>
      <c r="R37" s="10">
        <v>32491</v>
      </c>
      <c r="S37" s="10">
        <v>34467</v>
      </c>
      <c r="T37" s="10">
        <v>35043</v>
      </c>
      <c r="U37" s="10">
        <v>36144</v>
      </c>
      <c r="V37" s="10">
        <v>35565</v>
      </c>
      <c r="W37" s="10">
        <v>36401</v>
      </c>
      <c r="X37" s="10">
        <v>34809</v>
      </c>
      <c r="Y37" s="10">
        <v>34479</v>
      </c>
      <c r="Z37" s="10">
        <v>35226</v>
      </c>
      <c r="AA37" s="10">
        <v>35437</v>
      </c>
      <c r="AB37" s="10">
        <v>37233</v>
      </c>
      <c r="AC37" s="10">
        <v>37110</v>
      </c>
      <c r="AD37" s="10">
        <v>38405</v>
      </c>
      <c r="AE37" s="10">
        <v>39616</v>
      </c>
      <c r="AF37" s="10">
        <v>40691</v>
      </c>
      <c r="AG37" s="10">
        <v>41387</v>
      </c>
      <c r="AH37" s="10">
        <v>42532</v>
      </c>
      <c r="AI37" s="10">
        <v>43071</v>
      </c>
      <c r="AJ37" s="10">
        <v>43594</v>
      </c>
      <c r="AK37" s="10">
        <v>45594</v>
      </c>
      <c r="AL37" s="10">
        <v>50124</v>
      </c>
      <c r="AM37" s="10">
        <v>58081</v>
      </c>
      <c r="AN37" s="10">
        <v>59352</v>
      </c>
      <c r="AO37" s="10">
        <v>56307</v>
      </c>
      <c r="AP37" s="10">
        <v>56176</v>
      </c>
      <c r="AQ37" s="10">
        <v>53141</v>
      </c>
      <c r="AR37" s="10">
        <v>49530</v>
      </c>
      <c r="AS37" s="10">
        <v>45552</v>
      </c>
      <c r="AT37" s="10">
        <v>41264</v>
      </c>
      <c r="AU37" s="10">
        <v>35879</v>
      </c>
      <c r="AV37" s="10">
        <v>30885</v>
      </c>
      <c r="AW37" s="10">
        <v>27798</v>
      </c>
      <c r="AX37" s="10">
        <v>26658</v>
      </c>
      <c r="AY37" s="10">
        <v>25557</v>
      </c>
      <c r="AZ37" s="2">
        <v>23593</v>
      </c>
      <c r="BA37" s="2">
        <v>22792</v>
      </c>
      <c r="BB37" s="2">
        <v>22141</v>
      </c>
      <c r="BC37" s="2">
        <v>21159</v>
      </c>
      <c r="BD37" s="2">
        <v>20075</v>
      </c>
      <c r="BE37" s="2">
        <v>19332</v>
      </c>
      <c r="BF37" s="2">
        <v>19054</v>
      </c>
      <c r="BG37" s="2">
        <v>18318</v>
      </c>
      <c r="BH37" s="2">
        <v>18452</v>
      </c>
      <c r="BI37" s="9">
        <v>17935</v>
      </c>
      <c r="BJ37" s="2">
        <v>17218</v>
      </c>
      <c r="BK37" s="2">
        <v>16872</v>
      </c>
      <c r="BL37" s="2">
        <v>16377</v>
      </c>
      <c r="BM37" s="2">
        <v>16347</v>
      </c>
      <c r="BN37" s="2">
        <v>15615</v>
      </c>
      <c r="BO37" s="2">
        <v>15637</v>
      </c>
      <c r="BP37" s="2">
        <v>15277</v>
      </c>
      <c r="BQ37" s="2">
        <v>14521</v>
      </c>
      <c r="BR37" s="2">
        <v>13924</v>
      </c>
      <c r="BS37" s="49">
        <v>13760</v>
      </c>
    </row>
    <row r="38" spans="1:71" ht="12.75">
      <c r="A38" s="8" t="s">
        <v>27</v>
      </c>
      <c r="B38" s="10" t="s">
        <v>26</v>
      </c>
      <c r="C38" s="10" t="s">
        <v>26</v>
      </c>
      <c r="D38" s="10" t="s">
        <v>26</v>
      </c>
      <c r="E38" s="10" t="s">
        <v>26</v>
      </c>
      <c r="F38" s="10" t="s">
        <v>26</v>
      </c>
      <c r="G38" s="10" t="s">
        <v>26</v>
      </c>
      <c r="H38" s="10" t="s">
        <v>26</v>
      </c>
      <c r="I38" s="10" t="s">
        <v>26</v>
      </c>
      <c r="J38" s="10">
        <v>12383</v>
      </c>
      <c r="K38" s="10">
        <v>17217</v>
      </c>
      <c r="L38" s="10">
        <v>20738</v>
      </c>
      <c r="M38" s="10">
        <v>24244</v>
      </c>
      <c r="N38" s="10">
        <v>23784</v>
      </c>
      <c r="O38" s="10">
        <v>19076</v>
      </c>
      <c r="P38" s="10">
        <v>19174</v>
      </c>
      <c r="Q38" s="10">
        <v>21037</v>
      </c>
      <c r="R38" s="10">
        <v>24445</v>
      </c>
      <c r="S38" s="10">
        <v>26571</v>
      </c>
      <c r="T38" s="10">
        <v>27398</v>
      </c>
      <c r="U38" s="10">
        <v>28534</v>
      </c>
      <c r="V38" s="10">
        <v>27873</v>
      </c>
      <c r="W38" s="10">
        <v>28619</v>
      </c>
      <c r="X38" s="10">
        <v>26213</v>
      </c>
      <c r="Y38" s="10">
        <v>25335</v>
      </c>
      <c r="Z38" s="10">
        <v>26086</v>
      </c>
      <c r="AA38" s="10">
        <v>26160</v>
      </c>
      <c r="AB38" s="10">
        <v>27700</v>
      </c>
      <c r="AC38" s="10">
        <v>27875</v>
      </c>
      <c r="AD38" s="10">
        <v>28641</v>
      </c>
      <c r="AE38" s="10">
        <v>29981</v>
      </c>
      <c r="AF38" s="10">
        <v>31240</v>
      </c>
      <c r="AG38" s="10">
        <v>31943</v>
      </c>
      <c r="AH38" s="10">
        <v>33107</v>
      </c>
      <c r="AI38" s="10">
        <v>33625</v>
      </c>
      <c r="AJ38" s="10">
        <v>34268</v>
      </c>
      <c r="AK38" s="10">
        <v>36283</v>
      </c>
      <c r="AL38" s="10">
        <v>40624</v>
      </c>
      <c r="AM38" s="10">
        <v>49690</v>
      </c>
      <c r="AN38" s="10">
        <v>51000</v>
      </c>
      <c r="AO38" s="10">
        <v>48602</v>
      </c>
      <c r="AP38" s="10">
        <v>48437</v>
      </c>
      <c r="AQ38" s="10">
        <v>45902</v>
      </c>
      <c r="AR38" s="10">
        <v>42626</v>
      </c>
      <c r="AS38" s="10">
        <v>38815</v>
      </c>
      <c r="AT38" s="10">
        <v>34883</v>
      </c>
      <c r="AU38" s="10">
        <v>29409</v>
      </c>
      <c r="AV38" s="10">
        <v>25173</v>
      </c>
      <c r="AW38" s="10">
        <v>22318</v>
      </c>
      <c r="AX38" s="10">
        <v>21109</v>
      </c>
      <c r="AY38" s="10">
        <v>19949</v>
      </c>
      <c r="AZ38" s="2">
        <v>18468</v>
      </c>
      <c r="BA38" s="2">
        <v>18026</v>
      </c>
      <c r="BB38" s="2">
        <v>17382</v>
      </c>
      <c r="BC38" s="2">
        <v>16222</v>
      </c>
      <c r="BD38" s="2">
        <v>15307</v>
      </c>
      <c r="BE38" s="2">
        <v>14427</v>
      </c>
      <c r="BF38" s="2">
        <v>14243</v>
      </c>
      <c r="BG38" s="2">
        <v>13424</v>
      </c>
      <c r="BH38" s="2">
        <v>13394</v>
      </c>
      <c r="BI38" s="9">
        <v>13240</v>
      </c>
      <c r="BJ38" s="2">
        <v>12582</v>
      </c>
      <c r="BK38" s="2">
        <v>11789</v>
      </c>
      <c r="BL38" s="2">
        <v>11214</v>
      </c>
      <c r="BM38" s="2">
        <v>11105</v>
      </c>
      <c r="BN38" s="2">
        <v>10582</v>
      </c>
      <c r="BO38" s="2">
        <v>10058</v>
      </c>
      <c r="BP38" s="2">
        <v>9390</v>
      </c>
      <c r="BQ38" s="2">
        <v>9083</v>
      </c>
      <c r="BR38" s="2">
        <v>9039</v>
      </c>
      <c r="BS38" s="49">
        <v>6682</v>
      </c>
    </row>
    <row r="39" spans="1:71" ht="15">
      <c r="A39" s="8" t="s">
        <v>28</v>
      </c>
      <c r="B39" s="10">
        <v>39668</v>
      </c>
      <c r="C39" s="10">
        <v>40505</v>
      </c>
      <c r="D39" s="10">
        <v>36897</v>
      </c>
      <c r="E39" s="10">
        <v>35598</v>
      </c>
      <c r="F39" s="10">
        <v>34866</v>
      </c>
      <c r="G39" s="10">
        <v>32917</v>
      </c>
      <c r="H39" s="10">
        <v>32815</v>
      </c>
      <c r="I39" s="10">
        <v>35755</v>
      </c>
      <c r="J39" s="10">
        <v>32106</v>
      </c>
      <c r="K39" s="10">
        <v>34077</v>
      </c>
      <c r="L39" s="10">
        <v>31609</v>
      </c>
      <c r="M39" s="10">
        <v>31403</v>
      </c>
      <c r="N39" s="10">
        <v>34398</v>
      </c>
      <c r="O39" s="10">
        <v>32978</v>
      </c>
      <c r="P39" s="10">
        <v>32875</v>
      </c>
      <c r="Q39" s="10">
        <v>35910</v>
      </c>
      <c r="R39" s="10">
        <v>36357</v>
      </c>
      <c r="S39" s="10">
        <v>35458</v>
      </c>
      <c r="T39" s="10">
        <v>38076</v>
      </c>
      <c r="U39" s="10">
        <v>40623</v>
      </c>
      <c r="V39" s="10">
        <v>42240</v>
      </c>
      <c r="W39" s="10">
        <v>42856</v>
      </c>
      <c r="X39" s="10">
        <v>41410</v>
      </c>
      <c r="Y39" s="10">
        <v>43759</v>
      </c>
      <c r="Z39" s="10">
        <v>44934</v>
      </c>
      <c r="AA39" s="10">
        <v>45248</v>
      </c>
      <c r="AB39" s="10">
        <v>45420</v>
      </c>
      <c r="AC39" s="10">
        <v>47181</v>
      </c>
      <c r="AD39" s="10">
        <v>47778</v>
      </c>
      <c r="AE39" s="10">
        <v>47837</v>
      </c>
      <c r="AF39" s="10">
        <v>50579</v>
      </c>
      <c r="AG39" s="10">
        <v>49632</v>
      </c>
      <c r="AH39" s="10">
        <v>50393</v>
      </c>
      <c r="AI39" s="10">
        <v>52433</v>
      </c>
      <c r="AJ39" s="10">
        <v>51739</v>
      </c>
      <c r="AK39" s="10">
        <v>52464</v>
      </c>
      <c r="AL39" s="10">
        <v>53133</v>
      </c>
      <c r="AM39" s="10">
        <v>51980</v>
      </c>
      <c r="AN39" s="10">
        <v>52475</v>
      </c>
      <c r="AO39" s="10">
        <v>53902</v>
      </c>
      <c r="AP39" s="10">
        <v>54619</v>
      </c>
      <c r="AQ39" s="10">
        <v>54618</v>
      </c>
      <c r="AR39" s="10">
        <v>53423</v>
      </c>
      <c r="AS39" s="10">
        <v>52707</v>
      </c>
      <c r="AT39" s="10">
        <v>51386</v>
      </c>
      <c r="AU39" s="10">
        <v>52686</v>
      </c>
      <c r="AV39" s="10">
        <v>51236</v>
      </c>
      <c r="AW39" s="10">
        <v>52124</v>
      </c>
      <c r="AX39" s="10">
        <v>53156</v>
      </c>
      <c r="AY39" s="10">
        <v>52402</v>
      </c>
      <c r="AZ39" s="2">
        <v>52724</v>
      </c>
      <c r="BA39" s="2">
        <v>51980</v>
      </c>
      <c r="BB39" s="2">
        <v>51532</v>
      </c>
      <c r="BC39" s="2">
        <v>52230</v>
      </c>
      <c r="BD39" s="2">
        <v>51852</v>
      </c>
      <c r="BE39" s="2">
        <v>53475</v>
      </c>
      <c r="BF39" s="2">
        <v>53301</v>
      </c>
      <c r="BG39" s="2">
        <v>53856</v>
      </c>
      <c r="BH39" s="2">
        <v>53164</v>
      </c>
      <c r="BI39" s="9">
        <v>52913</v>
      </c>
      <c r="BJ39" s="2">
        <v>53445</v>
      </c>
      <c r="BK39" s="2">
        <v>51903</v>
      </c>
      <c r="BL39" s="2">
        <v>52437</v>
      </c>
      <c r="BM39" s="2">
        <v>52089</v>
      </c>
      <c r="BN39" s="2">
        <v>51346</v>
      </c>
      <c r="BO39" s="2">
        <v>53826</v>
      </c>
      <c r="BP39" s="2">
        <v>52351</v>
      </c>
      <c r="BQ39" s="2">
        <v>53914</v>
      </c>
      <c r="BR39" s="2">
        <v>54293</v>
      </c>
      <c r="BS39" s="44">
        <v>53234</v>
      </c>
    </row>
    <row r="40" spans="1:71" ht="12.75">
      <c r="A40" s="8" t="s">
        <v>29</v>
      </c>
      <c r="B40" s="10">
        <v>10306</v>
      </c>
      <c r="C40" s="10">
        <v>10300</v>
      </c>
      <c r="D40" s="10">
        <v>7499</v>
      </c>
      <c r="E40" s="10">
        <v>6188</v>
      </c>
      <c r="F40" s="10">
        <v>4955</v>
      </c>
      <c r="G40" s="10">
        <v>4403</v>
      </c>
      <c r="H40" s="10">
        <v>4057</v>
      </c>
      <c r="I40" s="10">
        <v>4541</v>
      </c>
      <c r="J40" s="10">
        <v>3470</v>
      </c>
      <c r="K40" s="10">
        <v>2857</v>
      </c>
      <c r="L40" s="10">
        <v>2528</v>
      </c>
      <c r="M40" s="10">
        <v>2427</v>
      </c>
      <c r="N40" s="10">
        <v>2139</v>
      </c>
      <c r="O40" s="10">
        <v>2284</v>
      </c>
      <c r="P40" s="10">
        <v>2227</v>
      </c>
      <c r="Q40" s="10">
        <v>2404</v>
      </c>
      <c r="R40" s="10">
        <v>2201</v>
      </c>
      <c r="S40" s="10">
        <v>1964</v>
      </c>
      <c r="T40" s="10">
        <v>1768</v>
      </c>
      <c r="U40" s="10">
        <v>2034</v>
      </c>
      <c r="V40" s="10">
        <v>2072</v>
      </c>
      <c r="W40" s="10">
        <v>2028</v>
      </c>
      <c r="X40" s="10">
        <v>2228</v>
      </c>
      <c r="Y40" s="10">
        <v>2310</v>
      </c>
      <c r="Z40" s="10">
        <v>2228</v>
      </c>
      <c r="AA40" s="10">
        <v>2314</v>
      </c>
      <c r="AB40" s="10">
        <v>2441</v>
      </c>
      <c r="AC40" s="10">
        <v>2142</v>
      </c>
      <c r="AD40" s="10">
        <v>2186</v>
      </c>
      <c r="AE40" s="10">
        <v>2099</v>
      </c>
      <c r="AF40" s="10">
        <v>1988</v>
      </c>
      <c r="AG40" s="10">
        <v>1793</v>
      </c>
      <c r="AH40" s="10">
        <v>1662</v>
      </c>
      <c r="AI40" s="10">
        <v>1614</v>
      </c>
      <c r="AJ40" s="10">
        <v>1558</v>
      </c>
      <c r="AK40" s="10">
        <v>1471</v>
      </c>
      <c r="AL40" s="10">
        <v>1309</v>
      </c>
      <c r="AM40" s="10">
        <v>1190</v>
      </c>
      <c r="AN40" s="10">
        <v>1108</v>
      </c>
      <c r="AO40" s="10">
        <v>1078</v>
      </c>
      <c r="AP40" s="10">
        <v>959</v>
      </c>
      <c r="AQ40" s="10">
        <v>1039</v>
      </c>
      <c r="AR40" s="10">
        <v>939</v>
      </c>
      <c r="AS40" s="10">
        <v>779</v>
      </c>
      <c r="AT40" s="10">
        <v>743</v>
      </c>
      <c r="AU40" s="10">
        <v>675</v>
      </c>
      <c r="AV40" s="10">
        <v>615</v>
      </c>
      <c r="AW40" s="10">
        <v>514</v>
      </c>
      <c r="AX40" s="10">
        <v>506</v>
      </c>
      <c r="AY40" s="10">
        <v>467</v>
      </c>
      <c r="AZ40" s="2">
        <v>473</v>
      </c>
      <c r="BA40" s="2">
        <v>316</v>
      </c>
      <c r="BB40" s="2">
        <v>388</v>
      </c>
      <c r="BC40" s="2">
        <v>406</v>
      </c>
      <c r="BD40" s="2">
        <v>365</v>
      </c>
      <c r="BE40" s="2">
        <v>392</v>
      </c>
      <c r="BF40" s="2">
        <v>355</v>
      </c>
      <c r="BG40" s="2">
        <v>334</v>
      </c>
      <c r="BH40" s="2">
        <v>336</v>
      </c>
      <c r="BI40" s="9">
        <v>346</v>
      </c>
      <c r="BJ40" s="2">
        <v>344</v>
      </c>
      <c r="BK40" s="2">
        <v>300</v>
      </c>
      <c r="BL40" s="2">
        <v>321</v>
      </c>
      <c r="BM40" s="2">
        <v>301</v>
      </c>
      <c r="BN40" s="2">
        <v>318</v>
      </c>
      <c r="BO40" s="2">
        <v>285</v>
      </c>
      <c r="BP40" s="2">
        <v>311</v>
      </c>
      <c r="BQ40" s="2">
        <v>263</v>
      </c>
      <c r="BR40" s="2">
        <v>288</v>
      </c>
      <c r="BS40" s="2">
        <v>292</v>
      </c>
    </row>
    <row r="41" spans="1:71" ht="12.75">
      <c r="A41" s="8" t="s">
        <v>30</v>
      </c>
      <c r="B41" s="10">
        <v>4154</v>
      </c>
      <c r="C41" s="10">
        <v>3714</v>
      </c>
      <c r="D41" s="10">
        <v>3105</v>
      </c>
      <c r="E41" s="10">
        <v>2412</v>
      </c>
      <c r="F41" s="10">
        <v>2101</v>
      </c>
      <c r="G41" s="10">
        <v>1939</v>
      </c>
      <c r="H41" s="10">
        <v>1786</v>
      </c>
      <c r="I41" s="10">
        <v>1703</v>
      </c>
      <c r="J41" s="10">
        <v>1441</v>
      </c>
      <c r="K41" s="10">
        <v>1222</v>
      </c>
      <c r="L41" s="10">
        <v>1243</v>
      </c>
      <c r="M41" s="10">
        <v>1218</v>
      </c>
      <c r="N41" s="10">
        <v>1081</v>
      </c>
      <c r="O41" s="10">
        <v>1182</v>
      </c>
      <c r="P41" s="10">
        <v>1190</v>
      </c>
      <c r="Q41" s="10">
        <v>1436</v>
      </c>
      <c r="R41" s="10">
        <v>1280</v>
      </c>
      <c r="S41" s="10">
        <v>1182</v>
      </c>
      <c r="T41" s="10">
        <v>1073</v>
      </c>
      <c r="U41" s="10">
        <v>1266</v>
      </c>
      <c r="V41" s="10">
        <v>1347</v>
      </c>
      <c r="W41" s="10">
        <v>1350</v>
      </c>
      <c r="X41" s="10">
        <v>1548</v>
      </c>
      <c r="Y41" s="10">
        <v>1632</v>
      </c>
      <c r="Z41" s="10">
        <v>1605</v>
      </c>
      <c r="AA41" s="10">
        <v>1680</v>
      </c>
      <c r="AB41" s="10">
        <v>1792</v>
      </c>
      <c r="AC41" s="10">
        <v>1489</v>
      </c>
      <c r="AD41" s="10">
        <v>1583</v>
      </c>
      <c r="AE41" s="10">
        <v>1432</v>
      </c>
      <c r="AF41" s="10">
        <v>1319</v>
      </c>
      <c r="AG41" s="10">
        <v>1220</v>
      </c>
      <c r="AH41" s="10">
        <v>1143</v>
      </c>
      <c r="AI41" s="10">
        <v>1082</v>
      </c>
      <c r="AJ41" s="10">
        <v>1018</v>
      </c>
      <c r="AK41" s="10">
        <v>1005</v>
      </c>
      <c r="AL41" s="10">
        <v>899</v>
      </c>
      <c r="AM41" s="10">
        <v>795</v>
      </c>
      <c r="AN41" s="10">
        <v>734</v>
      </c>
      <c r="AO41" s="10">
        <v>738</v>
      </c>
      <c r="AP41" s="10">
        <v>669</v>
      </c>
      <c r="AQ41" s="10">
        <v>698</v>
      </c>
      <c r="AR41" s="10">
        <v>623</v>
      </c>
      <c r="AS41" s="10">
        <v>550</v>
      </c>
      <c r="AT41" s="10">
        <v>488</v>
      </c>
      <c r="AU41" s="10">
        <v>483</v>
      </c>
      <c r="AV41" s="10">
        <v>415</v>
      </c>
      <c r="AW41" s="10">
        <v>321</v>
      </c>
      <c r="AX41" s="10">
        <v>310</v>
      </c>
      <c r="AY41" s="10">
        <v>289</v>
      </c>
      <c r="AZ41" s="2">
        <v>297</v>
      </c>
      <c r="BA41" s="2">
        <v>211</v>
      </c>
      <c r="BB41" s="2">
        <v>238</v>
      </c>
      <c r="BC41" s="2">
        <v>234</v>
      </c>
      <c r="BD41" s="2">
        <v>211</v>
      </c>
      <c r="BE41" s="2">
        <v>225</v>
      </c>
      <c r="BF41" s="2">
        <v>190</v>
      </c>
      <c r="BG41" s="2">
        <v>183</v>
      </c>
      <c r="BH41" s="2">
        <v>197</v>
      </c>
      <c r="BI41" s="9">
        <v>188</v>
      </c>
      <c r="BJ41" s="2">
        <v>217</v>
      </c>
      <c r="BK41" s="2">
        <v>177</v>
      </c>
      <c r="BL41" s="2">
        <v>185</v>
      </c>
      <c r="BM41" s="2">
        <v>178</v>
      </c>
      <c r="BN41" s="2">
        <v>182</v>
      </c>
      <c r="BO41" s="2">
        <v>181</v>
      </c>
      <c r="BP41" s="2">
        <v>165</v>
      </c>
      <c r="BQ41" s="2">
        <v>152</v>
      </c>
      <c r="BR41" s="2">
        <v>173</v>
      </c>
      <c r="BS41" s="2">
        <v>180</v>
      </c>
    </row>
    <row r="42" spans="1:71" ht="12.75">
      <c r="A42" s="8" t="s">
        <v>31</v>
      </c>
      <c r="B42" s="10">
        <v>15814</v>
      </c>
      <c r="C42" s="10">
        <v>24792</v>
      </c>
      <c r="D42" s="10">
        <v>19795</v>
      </c>
      <c r="E42" s="10">
        <v>19255</v>
      </c>
      <c r="F42" s="10">
        <v>28792</v>
      </c>
      <c r="G42" s="10">
        <v>20287</v>
      </c>
      <c r="H42" s="10">
        <v>15828</v>
      </c>
      <c r="I42" s="10">
        <v>12289</v>
      </c>
      <c r="J42" s="10">
        <v>12549</v>
      </c>
      <c r="K42" s="10">
        <v>12598</v>
      </c>
      <c r="L42" s="10">
        <v>11297</v>
      </c>
      <c r="M42" s="10">
        <v>12094</v>
      </c>
      <c r="N42" s="10">
        <v>11735</v>
      </c>
      <c r="O42" s="10">
        <v>10711</v>
      </c>
      <c r="P42" s="10">
        <v>11533</v>
      </c>
      <c r="Q42" s="10">
        <v>11886</v>
      </c>
      <c r="R42" s="10">
        <v>13829</v>
      </c>
      <c r="S42" s="10">
        <v>12291</v>
      </c>
      <c r="T42" s="10">
        <v>10648</v>
      </c>
      <c r="U42" s="10">
        <v>10759</v>
      </c>
      <c r="V42" s="10">
        <v>10441</v>
      </c>
      <c r="W42" s="10">
        <v>9051</v>
      </c>
      <c r="X42" s="10">
        <v>8385</v>
      </c>
      <c r="Y42" s="10">
        <v>8537</v>
      </c>
      <c r="Z42" s="10">
        <v>8369</v>
      </c>
      <c r="AA42" s="10">
        <v>7891</v>
      </c>
      <c r="AB42" s="10">
        <v>8259</v>
      </c>
      <c r="AC42" s="10">
        <v>7816</v>
      </c>
      <c r="AD42" s="10">
        <v>7170</v>
      </c>
      <c r="AE42" s="10">
        <v>6715</v>
      </c>
      <c r="AF42" s="10">
        <v>7479</v>
      </c>
      <c r="AG42" s="10">
        <v>6502</v>
      </c>
      <c r="AH42" s="10">
        <v>6682</v>
      </c>
      <c r="AI42" s="10">
        <v>5918</v>
      </c>
      <c r="AJ42" s="10">
        <v>5993</v>
      </c>
      <c r="AK42" s="10">
        <v>6067</v>
      </c>
      <c r="AL42" s="10">
        <v>6196</v>
      </c>
      <c r="AM42" s="10">
        <v>5958</v>
      </c>
      <c r="AN42" s="10">
        <v>6182</v>
      </c>
      <c r="AO42" s="10">
        <v>6475</v>
      </c>
      <c r="AP42" s="10">
        <v>8618</v>
      </c>
      <c r="AQ42" s="10">
        <v>9076</v>
      </c>
      <c r="AR42" s="10">
        <v>8929</v>
      </c>
      <c r="AS42" s="10">
        <v>9106</v>
      </c>
      <c r="AT42" s="10">
        <v>4922</v>
      </c>
      <c r="AU42" s="10">
        <v>3055</v>
      </c>
      <c r="AV42" s="10">
        <v>2477</v>
      </c>
      <c r="AW42" s="10">
        <v>2303</v>
      </c>
      <c r="AX42" s="10">
        <v>2052</v>
      </c>
      <c r="AY42" s="10">
        <v>2072</v>
      </c>
      <c r="AZ42" s="2">
        <v>2274</v>
      </c>
      <c r="BA42" s="2">
        <v>2023</v>
      </c>
      <c r="BB42" s="2">
        <v>2312</v>
      </c>
      <c r="BC42" s="2">
        <v>2603</v>
      </c>
      <c r="BD42" s="2">
        <v>4460</v>
      </c>
      <c r="BE42" s="2">
        <v>5276</v>
      </c>
      <c r="BF42" s="2">
        <v>5589</v>
      </c>
      <c r="BG42" s="2">
        <v>8624</v>
      </c>
      <c r="BH42" s="2">
        <v>8765</v>
      </c>
      <c r="BI42" s="9">
        <v>6346</v>
      </c>
      <c r="BJ42" s="2">
        <v>5272</v>
      </c>
      <c r="BK42" s="2">
        <v>4829</v>
      </c>
      <c r="BL42" s="2">
        <v>5419</v>
      </c>
      <c r="BM42" s="2">
        <v>5149</v>
      </c>
      <c r="BN42" s="2">
        <v>5357</v>
      </c>
      <c r="BO42" s="2">
        <v>6997</v>
      </c>
      <c r="BP42" s="2">
        <v>7686</v>
      </c>
      <c r="BQ42" s="2">
        <v>7188</v>
      </c>
      <c r="BR42" s="2">
        <v>7253</v>
      </c>
      <c r="BS42" s="2">
        <v>7016</v>
      </c>
    </row>
    <row r="43" spans="1:71" ht="12.75">
      <c r="A43" s="8" t="s">
        <v>32</v>
      </c>
      <c r="B43" s="10">
        <v>30272</v>
      </c>
      <c r="C43" s="10">
        <v>36962</v>
      </c>
      <c r="D43" s="10">
        <v>40152</v>
      </c>
      <c r="E43" s="10">
        <v>30208</v>
      </c>
      <c r="F43" s="10">
        <v>27101</v>
      </c>
      <c r="G43" s="10">
        <v>24740</v>
      </c>
      <c r="H43" s="10">
        <v>22938</v>
      </c>
      <c r="I43" s="10">
        <v>19401</v>
      </c>
      <c r="J43" s="10">
        <v>19345</v>
      </c>
      <c r="K43" s="10">
        <v>21681</v>
      </c>
      <c r="L43" s="10">
        <v>19377</v>
      </c>
      <c r="M43" s="10">
        <v>17730</v>
      </c>
      <c r="N43" s="10">
        <v>18514</v>
      </c>
      <c r="O43" s="10">
        <v>19956</v>
      </c>
      <c r="P43" s="10">
        <v>19822</v>
      </c>
      <c r="Q43" s="10">
        <v>18663</v>
      </c>
      <c r="R43" s="10">
        <v>19129</v>
      </c>
      <c r="S43" s="10">
        <v>18764</v>
      </c>
      <c r="T43" s="10">
        <v>15453</v>
      </c>
      <c r="U43" s="10">
        <v>14009</v>
      </c>
      <c r="V43" s="10">
        <v>14898</v>
      </c>
      <c r="W43" s="10">
        <v>14140</v>
      </c>
      <c r="X43" s="10">
        <v>11540</v>
      </c>
      <c r="Y43" s="10">
        <v>11314</v>
      </c>
      <c r="Z43" s="10">
        <v>11080</v>
      </c>
      <c r="AA43" s="10">
        <v>11268</v>
      </c>
      <c r="AB43" s="10">
        <v>10874</v>
      </c>
      <c r="AC43" s="10">
        <v>9959</v>
      </c>
      <c r="AD43" s="10">
        <v>10546</v>
      </c>
      <c r="AE43" s="10">
        <v>10461</v>
      </c>
      <c r="AF43" s="10">
        <v>10608</v>
      </c>
      <c r="AG43" s="10">
        <v>10608</v>
      </c>
      <c r="AH43" s="10">
        <v>10472</v>
      </c>
      <c r="AI43" s="10">
        <v>10228</v>
      </c>
      <c r="AJ43" s="10">
        <v>10155</v>
      </c>
      <c r="AK43" s="10">
        <v>9359</v>
      </c>
      <c r="AL43" s="10">
        <v>10460</v>
      </c>
      <c r="AM43" s="10">
        <v>9720</v>
      </c>
      <c r="AN43" s="10">
        <v>9701</v>
      </c>
      <c r="AO43" s="10">
        <v>9246</v>
      </c>
      <c r="AP43" s="10">
        <v>10940</v>
      </c>
      <c r="AQ43" s="10">
        <v>8861</v>
      </c>
      <c r="AR43" s="10">
        <v>11868</v>
      </c>
      <c r="AS43" s="10">
        <v>7355</v>
      </c>
      <c r="AT43" s="10">
        <v>154</v>
      </c>
      <c r="AU43" s="10">
        <v>213</v>
      </c>
      <c r="AV43" s="10">
        <v>222</v>
      </c>
      <c r="AW43" s="10">
        <v>572</v>
      </c>
      <c r="AX43" s="10">
        <v>746</v>
      </c>
      <c r="AY43" s="10">
        <v>618</v>
      </c>
      <c r="AZ43" s="2">
        <v>811</v>
      </c>
      <c r="BA43" s="2">
        <v>1011</v>
      </c>
      <c r="BB43" s="2">
        <v>1411</v>
      </c>
      <c r="BC43" s="2">
        <v>1194</v>
      </c>
      <c r="BD43" s="2">
        <v>1586</v>
      </c>
      <c r="BE43" s="2">
        <v>1873</v>
      </c>
      <c r="BF43" s="2">
        <v>1735</v>
      </c>
      <c r="BG43" s="2">
        <v>1831</v>
      </c>
      <c r="BH43" s="2">
        <v>1705</v>
      </c>
      <c r="BI43" s="9">
        <v>1979</v>
      </c>
      <c r="BJ43" s="2">
        <v>1889</v>
      </c>
      <c r="BK43" s="2">
        <v>1863</v>
      </c>
      <c r="BL43" s="2">
        <v>2003</v>
      </c>
      <c r="BM43" s="2">
        <v>2770</v>
      </c>
      <c r="BN43" s="2">
        <v>3644</v>
      </c>
      <c r="BO43" s="2">
        <v>3870</v>
      </c>
      <c r="BP43" s="2">
        <v>3801</v>
      </c>
      <c r="BQ43" s="2">
        <v>3466</v>
      </c>
      <c r="BR43" s="2">
        <v>3298</v>
      </c>
      <c r="BS43" s="2">
        <v>3384</v>
      </c>
    </row>
    <row r="44" spans="1:71" ht="12.75">
      <c r="A44" s="8" t="s">
        <v>33</v>
      </c>
      <c r="B44" s="10">
        <f>B42-B43</f>
        <v>-14458</v>
      </c>
      <c r="C44" s="10">
        <f aca="true" t="shared" si="5" ref="C44:AY44">C42-C43</f>
        <v>-12170</v>
      </c>
      <c r="D44" s="10">
        <f t="shared" si="5"/>
        <v>-20357</v>
      </c>
      <c r="E44" s="10">
        <f t="shared" si="5"/>
        <v>-10953</v>
      </c>
      <c r="F44" s="10">
        <f t="shared" si="5"/>
        <v>1691</v>
      </c>
      <c r="G44" s="10">
        <f t="shared" si="5"/>
        <v>-4453</v>
      </c>
      <c r="H44" s="10">
        <f t="shared" si="5"/>
        <v>-7110</v>
      </c>
      <c r="I44" s="10">
        <f t="shared" si="5"/>
        <v>-7112</v>
      </c>
      <c r="J44" s="10">
        <f t="shared" si="5"/>
        <v>-6796</v>
      </c>
      <c r="K44" s="10">
        <f t="shared" si="5"/>
        <v>-9083</v>
      </c>
      <c r="L44" s="10">
        <f t="shared" si="5"/>
        <v>-8080</v>
      </c>
      <c r="M44" s="10">
        <f t="shared" si="5"/>
        <v>-5636</v>
      </c>
      <c r="N44" s="10">
        <f t="shared" si="5"/>
        <v>-6779</v>
      </c>
      <c r="O44" s="10">
        <f t="shared" si="5"/>
        <v>-9245</v>
      </c>
      <c r="P44" s="10">
        <f t="shared" si="5"/>
        <v>-8289</v>
      </c>
      <c r="Q44" s="10">
        <f t="shared" si="5"/>
        <v>-6777</v>
      </c>
      <c r="R44" s="10">
        <f t="shared" si="5"/>
        <v>-5300</v>
      </c>
      <c r="S44" s="10">
        <f t="shared" si="5"/>
        <v>-6473</v>
      </c>
      <c r="T44" s="10">
        <f t="shared" si="5"/>
        <v>-4805</v>
      </c>
      <c r="U44" s="10">
        <f t="shared" si="5"/>
        <v>-3250</v>
      </c>
      <c r="V44" s="10">
        <f t="shared" si="5"/>
        <v>-4457</v>
      </c>
      <c r="W44" s="10">
        <f t="shared" si="5"/>
        <v>-5089</v>
      </c>
      <c r="X44" s="10">
        <f t="shared" si="5"/>
        <v>-3155</v>
      </c>
      <c r="Y44" s="10">
        <f t="shared" si="5"/>
        <v>-2777</v>
      </c>
      <c r="Z44" s="10">
        <f t="shared" si="5"/>
        <v>-2711</v>
      </c>
      <c r="AA44" s="10">
        <f t="shared" si="5"/>
        <v>-3377</v>
      </c>
      <c r="AB44" s="10">
        <f t="shared" si="5"/>
        <v>-2615</v>
      </c>
      <c r="AC44" s="10">
        <f t="shared" si="5"/>
        <v>-2143</v>
      </c>
      <c r="AD44" s="10">
        <f t="shared" si="5"/>
        <v>-3376</v>
      </c>
      <c r="AE44" s="10">
        <f t="shared" si="5"/>
        <v>-3746</v>
      </c>
      <c r="AF44" s="10">
        <f t="shared" si="5"/>
        <v>-3129</v>
      </c>
      <c r="AG44" s="10">
        <f t="shared" si="5"/>
        <v>-4106</v>
      </c>
      <c r="AH44" s="10">
        <f t="shared" si="5"/>
        <v>-3790</v>
      </c>
      <c r="AI44" s="10">
        <f t="shared" si="5"/>
        <v>-4310</v>
      </c>
      <c r="AJ44" s="10">
        <f t="shared" si="5"/>
        <v>-4162</v>
      </c>
      <c r="AK44" s="10">
        <f t="shared" si="5"/>
        <v>-3292</v>
      </c>
      <c r="AL44" s="10">
        <f t="shared" si="5"/>
        <v>-4264</v>
      </c>
      <c r="AM44" s="10">
        <f t="shared" si="5"/>
        <v>-3762</v>
      </c>
      <c r="AN44" s="10">
        <f t="shared" si="5"/>
        <v>-3519</v>
      </c>
      <c r="AO44" s="10">
        <f t="shared" si="5"/>
        <v>-2771</v>
      </c>
      <c r="AP44" s="10">
        <f t="shared" si="5"/>
        <v>-2322</v>
      </c>
      <c r="AQ44" s="10">
        <f t="shared" si="5"/>
        <v>215</v>
      </c>
      <c r="AR44" s="10">
        <f t="shared" si="5"/>
        <v>-2939</v>
      </c>
      <c r="AS44" s="10">
        <f t="shared" si="5"/>
        <v>1751</v>
      </c>
      <c r="AT44" s="10">
        <f t="shared" si="5"/>
        <v>4768</v>
      </c>
      <c r="AU44" s="10">
        <f t="shared" si="5"/>
        <v>2842</v>
      </c>
      <c r="AV44" s="10">
        <f t="shared" si="5"/>
        <v>2255</v>
      </c>
      <c r="AW44" s="10">
        <f t="shared" si="5"/>
        <v>1731</v>
      </c>
      <c r="AX44" s="10">
        <f t="shared" si="5"/>
        <v>1306</v>
      </c>
      <c r="AY44" s="10">
        <f t="shared" si="5"/>
        <v>1454</v>
      </c>
      <c r="AZ44" s="2">
        <v>1463</v>
      </c>
      <c r="BA44" s="2">
        <v>1012</v>
      </c>
      <c r="BB44" s="2">
        <v>901</v>
      </c>
      <c r="BC44" s="2">
        <v>1409</v>
      </c>
      <c r="BD44" s="2">
        <v>2874</v>
      </c>
      <c r="BE44" s="2">
        <v>3403</v>
      </c>
      <c r="BF44" s="2">
        <v>3854</v>
      </c>
      <c r="BG44" s="2">
        <v>6793</v>
      </c>
      <c r="BH44" s="2">
        <v>7060</v>
      </c>
      <c r="BI44" s="9">
        <f>BI42-BI43</f>
        <v>4367</v>
      </c>
      <c r="BJ44" s="2">
        <v>3383</v>
      </c>
      <c r="BK44" s="2">
        <f>BK42-BK43</f>
        <v>2966</v>
      </c>
      <c r="BL44" s="2">
        <v>3416</v>
      </c>
      <c r="BM44" s="2">
        <f>BM42-BM43</f>
        <v>2379</v>
      </c>
      <c r="BN44" s="2">
        <v>1713</v>
      </c>
      <c r="BO44" s="2">
        <v>3127</v>
      </c>
      <c r="BP44" s="2">
        <v>3885</v>
      </c>
      <c r="BQ44" s="2">
        <v>3722</v>
      </c>
      <c r="BR44" s="2">
        <v>3955</v>
      </c>
      <c r="BS44" s="2">
        <v>3632</v>
      </c>
    </row>
    <row r="45" spans="1:71" ht="12.75">
      <c r="A45" s="8" t="s">
        <v>34</v>
      </c>
      <c r="B45" s="10">
        <f>B32-B39</f>
        <v>60053</v>
      </c>
      <c r="C45" s="10">
        <f aca="true" t="shared" si="6" ref="C45:AY45">C32-C39</f>
        <v>60158</v>
      </c>
      <c r="D45" s="10">
        <f t="shared" si="6"/>
        <v>63927</v>
      </c>
      <c r="E45" s="10">
        <f t="shared" si="6"/>
        <v>63526</v>
      </c>
      <c r="F45" s="10">
        <f t="shared" si="6"/>
        <v>63444</v>
      </c>
      <c r="G45" s="10">
        <f t="shared" si="6"/>
        <v>66388</v>
      </c>
      <c r="H45" s="10">
        <f t="shared" si="6"/>
        <v>66652</v>
      </c>
      <c r="I45" s="10">
        <f t="shared" si="6"/>
        <v>61556</v>
      </c>
      <c r="J45" s="10">
        <f t="shared" si="6"/>
        <v>61166</v>
      </c>
      <c r="K45" s="10">
        <f t="shared" si="6"/>
        <v>53914</v>
      </c>
      <c r="L45" s="10">
        <f t="shared" si="6"/>
        <v>56803</v>
      </c>
      <c r="M45" s="10">
        <f t="shared" si="6"/>
        <v>55956</v>
      </c>
      <c r="N45" s="10">
        <f t="shared" si="6"/>
        <v>49501</v>
      </c>
      <c r="O45" s="10">
        <f t="shared" si="6"/>
        <v>54180</v>
      </c>
      <c r="P45" s="10">
        <f t="shared" si="6"/>
        <v>54003</v>
      </c>
      <c r="Q45" s="10">
        <f t="shared" si="6"/>
        <v>48347</v>
      </c>
      <c r="R45" s="10">
        <f t="shared" si="6"/>
        <v>45096</v>
      </c>
      <c r="S45" s="10">
        <f t="shared" si="6"/>
        <v>42079</v>
      </c>
      <c r="T45" s="10">
        <f t="shared" si="6"/>
        <v>38294</v>
      </c>
      <c r="U45" s="10">
        <f t="shared" si="6"/>
        <v>39146</v>
      </c>
      <c r="V45" s="10">
        <f t="shared" si="6"/>
        <v>38426</v>
      </c>
      <c r="W45" s="10">
        <f t="shared" si="6"/>
        <v>40206</v>
      </c>
      <c r="X45" s="10">
        <f t="shared" si="6"/>
        <v>46384</v>
      </c>
      <c r="Y45" s="10">
        <f t="shared" si="6"/>
        <v>49194</v>
      </c>
      <c r="Z45" s="10">
        <f t="shared" si="6"/>
        <v>52651</v>
      </c>
      <c r="AA45" s="10">
        <f t="shared" si="6"/>
        <v>52401</v>
      </c>
      <c r="AB45" s="10">
        <f t="shared" si="6"/>
        <v>54394</v>
      </c>
      <c r="AC45" s="10">
        <f t="shared" si="6"/>
        <v>52352</v>
      </c>
      <c r="AD45" s="10">
        <f t="shared" si="6"/>
        <v>52415</v>
      </c>
      <c r="AE45" s="10">
        <f t="shared" si="6"/>
        <v>52403</v>
      </c>
      <c r="AF45" s="10">
        <f t="shared" si="6"/>
        <v>44521</v>
      </c>
      <c r="AG45" s="10">
        <f t="shared" si="6"/>
        <v>43658</v>
      </c>
      <c r="AH45" s="10">
        <f t="shared" si="6"/>
        <v>42225</v>
      </c>
      <c r="AI45" s="10">
        <f t="shared" si="6"/>
        <v>39620</v>
      </c>
      <c r="AJ45" s="10">
        <f t="shared" si="6"/>
        <v>39104</v>
      </c>
      <c r="AK45" s="10">
        <f t="shared" si="6"/>
        <v>37691</v>
      </c>
      <c r="AL45" s="10">
        <f t="shared" si="6"/>
        <v>34005</v>
      </c>
      <c r="AM45" s="10">
        <f t="shared" si="6"/>
        <v>32026</v>
      </c>
      <c r="AN45" s="10">
        <f t="shared" si="6"/>
        <v>30767</v>
      </c>
      <c r="AO45" s="10">
        <f t="shared" si="6"/>
        <v>26214</v>
      </c>
      <c r="AP45" s="10">
        <f t="shared" si="6"/>
        <v>25370</v>
      </c>
      <c r="AQ45" s="10">
        <f t="shared" si="6"/>
        <v>23951</v>
      </c>
      <c r="AR45" s="10">
        <f t="shared" si="6"/>
        <v>21217</v>
      </c>
      <c r="AS45" s="10">
        <f t="shared" si="6"/>
        <v>20549</v>
      </c>
      <c r="AT45" s="10">
        <f t="shared" si="6"/>
        <v>14984</v>
      </c>
      <c r="AU45" s="10">
        <f t="shared" si="6"/>
        <v>8741</v>
      </c>
      <c r="AV45" s="10">
        <f t="shared" si="6"/>
        <v>8887</v>
      </c>
      <c r="AW45" s="10">
        <f t="shared" si="6"/>
        <v>6987</v>
      </c>
      <c r="AX45" s="10">
        <f t="shared" si="6"/>
        <v>4426</v>
      </c>
      <c r="AY45" s="10">
        <f t="shared" si="6"/>
        <v>3821</v>
      </c>
      <c r="AZ45" s="2">
        <v>2427</v>
      </c>
      <c r="BA45" s="2">
        <v>-844</v>
      </c>
      <c r="BB45" s="2">
        <v>-691</v>
      </c>
      <c r="BC45" s="2">
        <v>-517</v>
      </c>
      <c r="BD45" s="2">
        <v>1895</v>
      </c>
      <c r="BE45" s="2">
        <v>955</v>
      </c>
      <c r="BF45" s="2">
        <v>603</v>
      </c>
      <c r="BG45" s="2">
        <v>568</v>
      </c>
      <c r="BH45" s="2">
        <v>4196</v>
      </c>
      <c r="BI45" s="9">
        <v>8304</v>
      </c>
      <c r="BJ45" s="2">
        <v>6965</v>
      </c>
      <c r="BK45" s="2">
        <v>8910</v>
      </c>
      <c r="BL45" s="2">
        <v>3098</v>
      </c>
      <c r="BM45" s="2">
        <f>BM32-BM39</f>
        <v>2734</v>
      </c>
      <c r="BN45" s="2">
        <v>3687</v>
      </c>
      <c r="BO45" s="2">
        <v>1776</v>
      </c>
      <c r="BP45" s="2">
        <v>5206</v>
      </c>
      <c r="BQ45" s="2">
        <v>4055</v>
      </c>
      <c r="BR45" s="2">
        <v>3346</v>
      </c>
      <c r="BS45" s="2">
        <v>3820</v>
      </c>
    </row>
    <row r="46" spans="1:71" ht="12.75">
      <c r="A46" s="8" t="s">
        <v>35</v>
      </c>
      <c r="B46" s="10">
        <f>B45+B44</f>
        <v>45595</v>
      </c>
      <c r="C46" s="10">
        <f aca="true" t="shared" si="7" ref="C46:AY46">C45+C44</f>
        <v>47988</v>
      </c>
      <c r="D46" s="10">
        <f t="shared" si="7"/>
        <v>43570</v>
      </c>
      <c r="E46" s="10">
        <f t="shared" si="7"/>
        <v>52573</v>
      </c>
      <c r="F46" s="10">
        <f t="shared" si="7"/>
        <v>65135</v>
      </c>
      <c r="G46" s="10">
        <f t="shared" si="7"/>
        <v>61935</v>
      </c>
      <c r="H46" s="10">
        <f t="shared" si="7"/>
        <v>59542</v>
      </c>
      <c r="I46" s="10">
        <f t="shared" si="7"/>
        <v>54444</v>
      </c>
      <c r="J46" s="10">
        <f t="shared" si="7"/>
        <v>54370</v>
      </c>
      <c r="K46" s="10">
        <f t="shared" si="7"/>
        <v>44831</v>
      </c>
      <c r="L46" s="10">
        <f t="shared" si="7"/>
        <v>48723</v>
      </c>
      <c r="M46" s="10">
        <f t="shared" si="7"/>
        <v>50320</v>
      </c>
      <c r="N46" s="10">
        <f t="shared" si="7"/>
        <v>42722</v>
      </c>
      <c r="O46" s="10">
        <f t="shared" si="7"/>
        <v>44935</v>
      </c>
      <c r="P46" s="10">
        <f t="shared" si="7"/>
        <v>45714</v>
      </c>
      <c r="Q46" s="10">
        <f t="shared" si="7"/>
        <v>41570</v>
      </c>
      <c r="R46" s="10">
        <f t="shared" si="7"/>
        <v>39796</v>
      </c>
      <c r="S46" s="10">
        <f t="shared" si="7"/>
        <v>35606</v>
      </c>
      <c r="T46" s="10">
        <f t="shared" si="7"/>
        <v>33489</v>
      </c>
      <c r="U46" s="10">
        <f t="shared" si="7"/>
        <v>35896</v>
      </c>
      <c r="V46" s="10">
        <f t="shared" si="7"/>
        <v>33969</v>
      </c>
      <c r="W46" s="10">
        <f t="shared" si="7"/>
        <v>35117</v>
      </c>
      <c r="X46" s="10">
        <f t="shared" si="7"/>
        <v>43229</v>
      </c>
      <c r="Y46" s="10">
        <f t="shared" si="7"/>
        <v>46417</v>
      </c>
      <c r="Z46" s="10">
        <f t="shared" si="7"/>
        <v>49940</v>
      </c>
      <c r="AA46" s="10">
        <f t="shared" si="7"/>
        <v>49024</v>
      </c>
      <c r="AB46" s="10">
        <f t="shared" si="7"/>
        <v>51779</v>
      </c>
      <c r="AC46" s="10">
        <f t="shared" si="7"/>
        <v>50209</v>
      </c>
      <c r="AD46" s="10">
        <f t="shared" si="7"/>
        <v>49039</v>
      </c>
      <c r="AE46" s="10">
        <f t="shared" si="7"/>
        <v>48657</v>
      </c>
      <c r="AF46" s="10">
        <f t="shared" si="7"/>
        <v>41392</v>
      </c>
      <c r="AG46" s="10">
        <f t="shared" si="7"/>
        <v>39552</v>
      </c>
      <c r="AH46" s="10">
        <f t="shared" si="7"/>
        <v>38435</v>
      </c>
      <c r="AI46" s="10">
        <f t="shared" si="7"/>
        <v>35310</v>
      </c>
      <c r="AJ46" s="10">
        <f t="shared" si="7"/>
        <v>34942</v>
      </c>
      <c r="AK46" s="10">
        <f t="shared" si="7"/>
        <v>34399</v>
      </c>
      <c r="AL46" s="10">
        <f t="shared" si="7"/>
        <v>29741</v>
      </c>
      <c r="AM46" s="10">
        <f t="shared" si="7"/>
        <v>28264</v>
      </c>
      <c r="AN46" s="10">
        <f t="shared" si="7"/>
        <v>27248</v>
      </c>
      <c r="AO46" s="10">
        <f t="shared" si="7"/>
        <v>23443</v>
      </c>
      <c r="AP46" s="10">
        <f t="shared" si="7"/>
        <v>23048</v>
      </c>
      <c r="AQ46" s="10">
        <f t="shared" si="7"/>
        <v>24166</v>
      </c>
      <c r="AR46" s="10">
        <f t="shared" si="7"/>
        <v>18278</v>
      </c>
      <c r="AS46" s="10">
        <f t="shared" si="7"/>
        <v>22300</v>
      </c>
      <c r="AT46" s="10">
        <f t="shared" si="7"/>
        <v>19752</v>
      </c>
      <c r="AU46" s="10">
        <f t="shared" si="7"/>
        <v>11583</v>
      </c>
      <c r="AV46" s="10">
        <f t="shared" si="7"/>
        <v>11142</v>
      </c>
      <c r="AW46" s="10">
        <f t="shared" si="7"/>
        <v>8718</v>
      </c>
      <c r="AX46" s="10">
        <f t="shared" si="7"/>
        <v>5732</v>
      </c>
      <c r="AY46" s="10">
        <f t="shared" si="7"/>
        <v>5275</v>
      </c>
      <c r="AZ46" s="2">
        <v>3890</v>
      </c>
      <c r="BA46" s="2">
        <v>168</v>
      </c>
      <c r="BB46" s="2">
        <v>210</v>
      </c>
      <c r="BC46" s="2">
        <v>892</v>
      </c>
      <c r="BD46" s="2">
        <v>4769</v>
      </c>
      <c r="BE46" s="2">
        <v>4358</v>
      </c>
      <c r="BF46" s="2">
        <v>4457</v>
      </c>
      <c r="BG46" s="2">
        <v>7361</v>
      </c>
      <c r="BH46" s="2">
        <v>11256</v>
      </c>
      <c r="BI46" s="9">
        <f>SUM(BI44:BI45)</f>
        <v>12671</v>
      </c>
      <c r="BJ46" s="2">
        <v>10348</v>
      </c>
      <c r="BK46" s="2">
        <v>11876</v>
      </c>
      <c r="BL46" s="2">
        <v>6514</v>
      </c>
      <c r="BM46" s="2">
        <f>SUM(BM44:BM45)</f>
        <v>5113</v>
      </c>
      <c r="BN46" s="2">
        <v>5400</v>
      </c>
      <c r="BO46" s="2">
        <v>4903</v>
      </c>
      <c r="BP46" s="2">
        <v>9091</v>
      </c>
      <c r="BQ46" s="2">
        <v>7777</v>
      </c>
      <c r="BR46" s="2">
        <v>7301</v>
      </c>
      <c r="BS46" s="2">
        <v>7452</v>
      </c>
    </row>
    <row r="47" spans="1:69" ht="12.75">
      <c r="A47" s="56" t="s">
        <v>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</row>
    <row r="48" spans="1:71" ht="12.75">
      <c r="A48" s="8" t="s">
        <v>36</v>
      </c>
      <c r="B48" s="21">
        <v>11.284137243658483</v>
      </c>
      <c r="C48" s="21">
        <v>10.175569399247241</v>
      </c>
      <c r="D48" s="21">
        <v>9.338875934231874</v>
      </c>
      <c r="E48" s="21">
        <v>7.9180028904392366</v>
      </c>
      <c r="F48" s="21">
        <v>8.587885029839377</v>
      </c>
      <c r="G48" s="21">
        <v>8.537538631047434</v>
      </c>
      <c r="H48" s="21">
        <v>9.294419941744513</v>
      </c>
      <c r="I48" s="21">
        <v>7.361332182878601</v>
      </c>
      <c r="J48" s="21">
        <v>8.026666317926452</v>
      </c>
      <c r="K48" s="21">
        <v>7.981167950950307</v>
      </c>
      <c r="L48" s="21">
        <v>8.056290636336552</v>
      </c>
      <c r="M48" s="21">
        <v>7.524611895532824</v>
      </c>
      <c r="N48" s="21">
        <v>7.246718778609815</v>
      </c>
      <c r="O48" s="21">
        <v>7.158525893298061</v>
      </c>
      <c r="P48" s="21">
        <v>6.982522206245961</v>
      </c>
      <c r="Q48" s="21">
        <v>6.9764118534066375</v>
      </c>
      <c r="R48" s="21">
        <v>7.004537758733695</v>
      </c>
      <c r="S48" s="21">
        <v>7.342817600115033</v>
      </c>
      <c r="T48" s="21">
        <v>7.538713942372028</v>
      </c>
      <c r="U48" s="21">
        <v>7.7182456388050475</v>
      </c>
      <c r="V48" s="21">
        <v>7.941111976502381</v>
      </c>
      <c r="W48" s="21">
        <v>8.353838855220523</v>
      </c>
      <c r="X48" s="21">
        <v>8.652772973219939</v>
      </c>
      <c r="Y48" s="21">
        <v>9.000849661245255</v>
      </c>
      <c r="Z48" s="21">
        <v>9.036212639740576</v>
      </c>
      <c r="AA48" s="21">
        <v>9.249254267665211</v>
      </c>
      <c r="AB48" s="21">
        <v>9.221305485470989</v>
      </c>
      <c r="AC48" s="21">
        <v>9.187288349347497</v>
      </c>
      <c r="AD48" s="21">
        <v>9.044145019505597</v>
      </c>
      <c r="AE48" s="21">
        <v>8.630784480781536</v>
      </c>
      <c r="AF48" s="21">
        <v>7.940483888409497</v>
      </c>
      <c r="AG48" s="21">
        <v>7.843681284073931</v>
      </c>
      <c r="AH48" s="21">
        <v>7.992055029210033</v>
      </c>
      <c r="AI48" s="21">
        <v>7.881706447385142</v>
      </c>
      <c r="AJ48" s="21">
        <v>7.727802557043395</v>
      </c>
      <c r="AK48" s="21">
        <v>7.541958805367674</v>
      </c>
      <c r="AL48" s="21">
        <v>7.3835081687316775</v>
      </c>
      <c r="AM48" s="21">
        <v>7.350282151669468</v>
      </c>
      <c r="AN48" s="21">
        <v>7.140000609393806</v>
      </c>
      <c r="AO48" s="21">
        <v>6.922614176225023</v>
      </c>
      <c r="AP48" s="21">
        <v>7.632450912402076</v>
      </c>
      <c r="AQ48" s="21">
        <v>6.193166375314097</v>
      </c>
      <c r="AR48" s="21">
        <v>6.384575709327681</v>
      </c>
      <c r="AS48" s="21">
        <v>5.778990923692003</v>
      </c>
      <c r="AT48" s="21">
        <v>5.265162799282569</v>
      </c>
      <c r="AU48" s="21">
        <v>5.125029923507684</v>
      </c>
      <c r="AV48" s="21">
        <v>5.114434637622097</v>
      </c>
      <c r="AW48" s="21">
        <v>5.192994371020733</v>
      </c>
      <c r="AX48" s="21">
        <v>5.100305955285228</v>
      </c>
      <c r="AY48" s="21">
        <v>5.067350913494723</v>
      </c>
      <c r="AZ48" s="22">
        <v>4.8</v>
      </c>
      <c r="BA48" s="22">
        <v>4.42</v>
      </c>
      <c r="BB48" s="2">
        <v>4.66</v>
      </c>
      <c r="BC48" s="2">
        <v>4.83</v>
      </c>
      <c r="BD48" s="22">
        <v>5.180606899227024</v>
      </c>
      <c r="BE48" s="2">
        <v>4.85</v>
      </c>
      <c r="BF48" s="22">
        <v>4.811373531305924</v>
      </c>
      <c r="BG48" s="22">
        <f>BG30/BG$8*1000</f>
        <v>5.083028793763939</v>
      </c>
      <c r="BH48" s="22">
        <f>BH30/BH$8*1000</f>
        <v>5.232688462229877</v>
      </c>
      <c r="BI48" s="22">
        <f>BI30/BI$8*1000</f>
        <v>4.864189884271555</v>
      </c>
      <c r="BJ48" s="2">
        <v>4.68</v>
      </c>
      <c r="BK48" s="2">
        <v>4.75</v>
      </c>
      <c r="BL48" s="22">
        <v>4.809176158129174</v>
      </c>
      <c r="BM48" s="22">
        <v>4.708876669401243</v>
      </c>
      <c r="BN48" s="22">
        <v>4.931798340228603</v>
      </c>
      <c r="BO48" s="22">
        <v>5.3053200145064325</v>
      </c>
      <c r="BP48" s="22">
        <v>5.505084658376601</v>
      </c>
      <c r="BQ48" s="22">
        <v>5.572294541977115</v>
      </c>
      <c r="BR48" s="2">
        <v>5.72</v>
      </c>
      <c r="BS48" s="22">
        <f>BS30/BS8*1000</f>
        <v>5.438797304143068</v>
      </c>
    </row>
    <row r="49" spans="1:71" ht="12.75">
      <c r="A49" s="8" t="s">
        <v>37</v>
      </c>
      <c r="B49" s="23">
        <v>0.5197136031570869</v>
      </c>
      <c r="C49" s="23">
        <v>0.5312511934626463</v>
      </c>
      <c r="D49" s="23">
        <v>0.5921638205611532</v>
      </c>
      <c r="E49" s="23">
        <v>0.42153396682913924</v>
      </c>
      <c r="F49" s="23">
        <v>0.35259380401738444</v>
      </c>
      <c r="G49" s="23">
        <v>0.41190350134076603</v>
      </c>
      <c r="H49" s="23">
        <v>0.46526230680854086</v>
      </c>
      <c r="I49" s="23">
        <v>0.4752519134287149</v>
      </c>
      <c r="J49" s="23">
        <v>0.584909139070674</v>
      </c>
      <c r="K49" s="23">
        <v>0.6104856034114209</v>
      </c>
      <c r="L49" s="23">
        <v>0.5810824005387718</v>
      </c>
      <c r="M49" s="23">
        <v>0.5935147067839351</v>
      </c>
      <c r="N49" s="23">
        <v>0.58187055574537</v>
      </c>
      <c r="O49" s="23">
        <v>0.5456627748014472</v>
      </c>
      <c r="P49" s="23">
        <v>0.5443687067476997</v>
      </c>
      <c r="Q49" s="23">
        <v>0.5729840097219793</v>
      </c>
      <c r="R49" s="23">
        <v>0.6364054262794886</v>
      </c>
      <c r="S49" s="23">
        <v>0.5699996405205262</v>
      </c>
      <c r="T49" s="23">
        <v>0.6677586326872534</v>
      </c>
      <c r="U49" s="23">
        <v>0.7493184543680331</v>
      </c>
      <c r="V49" s="23">
        <v>0.755223796881014</v>
      </c>
      <c r="W49" s="23">
        <v>0.9777728842830576</v>
      </c>
      <c r="X49" s="23">
        <v>0.9115968609738639</v>
      </c>
      <c r="Y49" s="23">
        <v>0.902239825990756</v>
      </c>
      <c r="Z49" s="23">
        <v>1.1607298549951035</v>
      </c>
      <c r="AA49" s="23">
        <v>1.2985037244943927</v>
      </c>
      <c r="AB49" s="23">
        <v>1.2563023911712654</v>
      </c>
      <c r="AC49" s="23">
        <v>1.1942194079142394</v>
      </c>
      <c r="AD49" s="23">
        <v>1.2574430056955974</v>
      </c>
      <c r="AE49" s="23">
        <v>1.2246410738948423</v>
      </c>
      <c r="AF49" s="23">
        <v>1.3331779129435826</v>
      </c>
      <c r="AG49" s="23">
        <v>1.392656056409447</v>
      </c>
      <c r="AH49" s="23">
        <v>1.2958057438815218</v>
      </c>
      <c r="AI49" s="23">
        <v>1.3620641468381747</v>
      </c>
      <c r="AJ49" s="23">
        <v>1.3471877066586526</v>
      </c>
      <c r="AK49" s="23">
        <v>1.5111039990204946</v>
      </c>
      <c r="AL49" s="23">
        <v>1.6031847240471353</v>
      </c>
      <c r="AM49" s="23">
        <v>1.6245473196787892</v>
      </c>
      <c r="AN49" s="23">
        <v>1.5749021161199896</v>
      </c>
      <c r="AO49" s="23">
        <v>1.573864151112186</v>
      </c>
      <c r="AP49" s="23">
        <v>1.6737218310935875</v>
      </c>
      <c r="AQ49" s="23">
        <v>1.493923235853249</v>
      </c>
      <c r="AR49" s="23">
        <v>1.5183154217843307</v>
      </c>
      <c r="AS49" s="23">
        <v>1.5293075652927752</v>
      </c>
      <c r="AT49" s="23">
        <v>1.620596725930838</v>
      </c>
      <c r="AU49" s="23">
        <v>1.673852037296809</v>
      </c>
      <c r="AV49" s="23">
        <v>1.7495966548873145</v>
      </c>
      <c r="AW49" s="23">
        <v>1.697498929078428</v>
      </c>
      <c r="AX49" s="23">
        <v>1.7274332238166887</v>
      </c>
      <c r="AY49" s="23">
        <v>1.7911806594006217</v>
      </c>
      <c r="AZ49" s="2">
        <v>1.72</v>
      </c>
      <c r="BA49" s="2">
        <v>1.82</v>
      </c>
      <c r="BB49" s="2">
        <v>2.04</v>
      </c>
      <c r="BC49" s="2">
        <v>1.99</v>
      </c>
      <c r="BD49" s="22">
        <v>2.0230098090616124</v>
      </c>
      <c r="BE49" s="2">
        <v>2.14</v>
      </c>
      <c r="BF49" s="22">
        <v>2.3586655547278665</v>
      </c>
      <c r="BG49" s="2">
        <v>2.26</v>
      </c>
      <c r="BH49" s="22">
        <f>BH31/BH$8*1000</f>
        <v>2.344195605229692</v>
      </c>
      <c r="BI49" s="22">
        <f>BI31/BI$8*1000</f>
        <v>2.3385244355594503</v>
      </c>
      <c r="BJ49" s="2">
        <v>2.21</v>
      </c>
      <c r="BK49" s="2">
        <v>2.06</v>
      </c>
      <c r="BL49" s="22">
        <v>2.0245658916864646</v>
      </c>
      <c r="BM49" s="22">
        <v>2.0220220479096938</v>
      </c>
      <c r="BN49" s="2">
        <v>1.94</v>
      </c>
      <c r="BO49" s="22">
        <v>1.8</v>
      </c>
      <c r="BP49" s="2">
        <v>1.71</v>
      </c>
      <c r="BQ49" s="22">
        <v>1.77</v>
      </c>
      <c r="BR49" s="2">
        <v>1.76</v>
      </c>
      <c r="BS49" s="22">
        <f>BS31/BS8*1000</f>
        <v>1.735560115999807</v>
      </c>
    </row>
    <row r="50" spans="1:71" ht="12.75">
      <c r="A50" s="8" t="s">
        <v>38</v>
      </c>
      <c r="B50" s="21">
        <v>28.792422344682144</v>
      </c>
      <c r="C50" s="21">
        <v>28.689559489018432</v>
      </c>
      <c r="D50" s="21">
        <v>28.3361770499562</v>
      </c>
      <c r="E50" s="21">
        <v>27.54392414500435</v>
      </c>
      <c r="F50" s="21">
        <v>26.850113766807947</v>
      </c>
      <c r="G50" s="21">
        <v>26.64760729683698</v>
      </c>
      <c r="H50" s="21">
        <v>26.264611731739574</v>
      </c>
      <c r="I50" s="21">
        <v>25.313212341358337</v>
      </c>
      <c r="J50" s="21">
        <v>23.917424471459842</v>
      </c>
      <c r="K50" s="21">
        <v>22.298563192102257</v>
      </c>
      <c r="L50" s="21">
        <v>22.13470796916583</v>
      </c>
      <c r="M50" s="21">
        <v>20.839570446116475</v>
      </c>
      <c r="N50" s="21">
        <v>19.796576543585076</v>
      </c>
      <c r="O50" s="21">
        <v>20.35039628846578</v>
      </c>
      <c r="P50" s="21">
        <v>20.073711589484997</v>
      </c>
      <c r="Q50" s="21">
        <v>19.26492965169386</v>
      </c>
      <c r="R50" s="21">
        <v>18.453944886701027</v>
      </c>
      <c r="S50" s="21">
        <v>17.420599971241643</v>
      </c>
      <c r="T50" s="21">
        <v>17.032974875860234</v>
      </c>
      <c r="U50" s="21">
        <v>17.65280088200934</v>
      </c>
      <c r="V50" s="21">
        <v>17.81312362549821</v>
      </c>
      <c r="W50" s="21">
        <v>18.217983695450727</v>
      </c>
      <c r="X50" s="21">
        <v>19.100891363326827</v>
      </c>
      <c r="Y50" s="21">
        <v>20.03006891457338</v>
      </c>
      <c r="Z50" s="21">
        <v>20.80253864089939</v>
      </c>
      <c r="AA50" s="21">
        <v>20.604093304054754</v>
      </c>
      <c r="AB50" s="21">
        <v>20.84038006853394</v>
      </c>
      <c r="AC50" s="21">
        <v>20.561190162243207</v>
      </c>
      <c r="AD50" s="21">
        <v>20.48235848962104</v>
      </c>
      <c r="AE50" s="21">
        <v>20.29058202433372</v>
      </c>
      <c r="AF50" s="21">
        <v>19.079792252962335</v>
      </c>
      <c r="AG50" s="21">
        <v>18.594659153061013</v>
      </c>
      <c r="AH50" s="21">
        <v>18.322891051422715</v>
      </c>
      <c r="AI50" s="21">
        <v>18.079609359609876</v>
      </c>
      <c r="AJ50" s="21">
        <v>17.71606439432426</v>
      </c>
      <c r="AK50" s="21">
        <v>17.465843722011883</v>
      </c>
      <c r="AL50" s="21">
        <v>16.780577835918233</v>
      </c>
      <c r="AM50" s="21">
        <v>16.081984696787224</v>
      </c>
      <c r="AN50" s="21">
        <v>15.852237237008488</v>
      </c>
      <c r="AO50" s="21">
        <v>15.184453315330432</v>
      </c>
      <c r="AP50" s="21">
        <v>15.098605565280815</v>
      </c>
      <c r="AQ50" s="21">
        <v>14.870905196725445</v>
      </c>
      <c r="AR50" s="21">
        <v>14.065665021966295</v>
      </c>
      <c r="AS50" s="21">
        <v>13.757946089044275</v>
      </c>
      <c r="AT50" s="21">
        <v>12.41160912762863</v>
      </c>
      <c r="AU50" s="21">
        <v>11.452406894077868</v>
      </c>
      <c r="AV50" s="21">
        <v>11.188151423291854</v>
      </c>
      <c r="AW50" s="21">
        <v>10.980614926324684</v>
      </c>
      <c r="AX50" s="21">
        <v>10.681814851139666</v>
      </c>
      <c r="AY50" s="21">
        <v>10.420690212487703</v>
      </c>
      <c r="AZ50" s="2">
        <v>10.21</v>
      </c>
      <c r="BA50" s="2">
        <v>9.51</v>
      </c>
      <c r="BB50" s="2">
        <v>9.45</v>
      </c>
      <c r="BC50" s="22">
        <v>9.613958114501902</v>
      </c>
      <c r="BD50" s="22">
        <v>9.985371311197952</v>
      </c>
      <c r="BE50" s="22">
        <v>10.1</v>
      </c>
      <c r="BF50" s="22">
        <v>10.038982160505002</v>
      </c>
      <c r="BG50" s="22">
        <f>BG32/BG$8*1000</f>
        <v>10.082689764617436</v>
      </c>
      <c r="BH50" s="22">
        <f>BH32/BH$8*1000</f>
        <v>10.608525437157803</v>
      </c>
      <c r="BI50" s="24">
        <f>BI32/BI8*1000</f>
        <v>11.29803885815191</v>
      </c>
      <c r="BJ50" s="2">
        <v>11.16</v>
      </c>
      <c r="BK50" s="22">
        <v>11.26503783354426</v>
      </c>
      <c r="BL50" s="22">
        <v>10.303131956093475</v>
      </c>
      <c r="BM50" s="22">
        <v>10.157400358702942</v>
      </c>
      <c r="BN50" s="2">
        <v>10.16</v>
      </c>
      <c r="BO50" s="22">
        <v>10.251482309177641</v>
      </c>
      <c r="BP50" s="22">
        <v>10.59825927959936</v>
      </c>
      <c r="BQ50" s="22">
        <v>10.657571754392142</v>
      </c>
      <c r="BR50" s="2">
        <v>10.58</v>
      </c>
      <c r="BS50" s="22">
        <f>BS32/BS8*1000</f>
        <v>10.460664151516267</v>
      </c>
    </row>
    <row r="51" spans="1:71" ht="12.75">
      <c r="A51" s="8" t="s">
        <v>39</v>
      </c>
      <c r="B51" s="10" t="s">
        <v>26</v>
      </c>
      <c r="C51" s="10" t="s">
        <v>26</v>
      </c>
      <c r="D51" s="10" t="s">
        <v>26</v>
      </c>
      <c r="E51" s="10" t="s">
        <v>26</v>
      </c>
      <c r="F51" s="10" t="s">
        <v>26</v>
      </c>
      <c r="G51" s="10" t="s">
        <v>26</v>
      </c>
      <c r="H51" s="10" t="s">
        <v>26</v>
      </c>
      <c r="I51" s="10" t="s">
        <v>26</v>
      </c>
      <c r="J51" s="21">
        <f>J38/J8*1000</f>
        <v>3.175330937795772</v>
      </c>
      <c r="K51" s="21">
        <f aca="true" t="shared" si="8" ref="K51:AY51">K38/K8*1000</f>
        <v>4.363109437083617</v>
      </c>
      <c r="L51" s="21">
        <f t="shared" si="8"/>
        <v>5.1919374503976945</v>
      </c>
      <c r="M51" s="21">
        <f t="shared" si="8"/>
        <v>5.783428678163072</v>
      </c>
      <c r="N51" s="21">
        <f t="shared" si="8"/>
        <v>5.612007014536854</v>
      </c>
      <c r="O51" s="21">
        <f t="shared" si="8"/>
        <v>4.454027852850837</v>
      </c>
      <c r="P51" s="21">
        <f t="shared" si="8"/>
        <v>4.430274016630047</v>
      </c>
      <c r="Q51" s="21">
        <f t="shared" si="8"/>
        <v>4.8100018405910925</v>
      </c>
      <c r="R51" s="21">
        <f t="shared" si="8"/>
        <v>5.538245156782521</v>
      </c>
      <c r="S51" s="21">
        <f t="shared" si="8"/>
        <v>5.969830685167877</v>
      </c>
      <c r="T51" s="21">
        <f t="shared" si="8"/>
        <v>6.110638282687164</v>
      </c>
      <c r="U51" s="21">
        <f t="shared" si="8"/>
        <v>6.314546006183537</v>
      </c>
      <c r="V51" s="21">
        <f t="shared" si="8"/>
        <v>6.1550739445802645</v>
      </c>
      <c r="W51" s="21">
        <f t="shared" si="8"/>
        <v>6.277003628375241</v>
      </c>
      <c r="X51" s="21">
        <f t="shared" si="8"/>
        <v>5.703028285610476</v>
      </c>
      <c r="Y51" s="21">
        <f t="shared" si="8"/>
        <v>5.459337471095249</v>
      </c>
      <c r="Z51" s="21">
        <f t="shared" si="8"/>
        <v>5.560844627622088</v>
      </c>
      <c r="AA51" s="21">
        <f t="shared" si="8"/>
        <v>5.519801337792219</v>
      </c>
      <c r="AB51" s="21">
        <f t="shared" si="8"/>
        <v>5.783542668347026</v>
      </c>
      <c r="AC51" s="21">
        <f t="shared" si="8"/>
        <v>5.7583231267271096</v>
      </c>
      <c r="AD51" s="21">
        <f t="shared" si="8"/>
        <v>5.855052044566348</v>
      </c>
      <c r="AE51" s="21">
        <f t="shared" si="8"/>
        <v>6.06875438618864</v>
      </c>
      <c r="AF51" s="21">
        <f t="shared" si="8"/>
        <v>6.267641535042516</v>
      </c>
      <c r="AG51" s="21">
        <f t="shared" si="8"/>
        <v>6.366911751808639</v>
      </c>
      <c r="AH51" s="21">
        <f t="shared" si="8"/>
        <v>6.549655078272601</v>
      </c>
      <c r="AI51" s="21">
        <f t="shared" si="8"/>
        <v>6.604096169781345</v>
      </c>
      <c r="AJ51" s="21">
        <f t="shared" si="8"/>
        <v>6.682893504889797</v>
      </c>
      <c r="AK51" s="21">
        <f t="shared" si="8"/>
        <v>7.029152102110334</v>
      </c>
      <c r="AL51" s="21">
        <f t="shared" si="8"/>
        <v>7.823156303866766</v>
      </c>
      <c r="AM51" s="21">
        <f t="shared" si="8"/>
        <v>9.512580286924232</v>
      </c>
      <c r="AN51" s="21">
        <f t="shared" si="8"/>
        <v>9.712213775346973</v>
      </c>
      <c r="AO51" s="21">
        <f t="shared" si="8"/>
        <v>9.211578211988735</v>
      </c>
      <c r="AP51" s="21">
        <f t="shared" si="8"/>
        <v>9.142896620354133</v>
      </c>
      <c r="AQ51" s="21">
        <f t="shared" si="8"/>
        <v>8.68795950489495</v>
      </c>
      <c r="AR51" s="21">
        <f t="shared" si="8"/>
        <v>8.032730938187772</v>
      </c>
      <c r="AS51" s="21">
        <f t="shared" si="8"/>
        <v>7.2897056547757675</v>
      </c>
      <c r="AT51" s="21">
        <f t="shared" si="8"/>
        <v>6.523341286711911</v>
      </c>
      <c r="AU51" s="21">
        <f t="shared" si="8"/>
        <v>5.482993379913329</v>
      </c>
      <c r="AV51" s="21">
        <f t="shared" si="8"/>
        <v>4.684400757528248</v>
      </c>
      <c r="AW51" s="21">
        <f t="shared" si="8"/>
        <v>4.145835783069393</v>
      </c>
      <c r="AX51" s="21">
        <f t="shared" si="8"/>
        <v>3.915697403719551</v>
      </c>
      <c r="AY51" s="21">
        <f t="shared" si="8"/>
        <v>3.697460986587645</v>
      </c>
      <c r="AZ51" s="2">
        <v>3.42</v>
      </c>
      <c r="BA51" s="2">
        <v>3.35</v>
      </c>
      <c r="BB51" s="2">
        <v>3.23</v>
      </c>
      <c r="BC51" s="22">
        <v>3.0158302270889297</v>
      </c>
      <c r="BD51" s="22">
        <v>2.8438066991740385</v>
      </c>
      <c r="BE51" s="2">
        <v>2.64</v>
      </c>
      <c r="BF51" s="22">
        <v>2.6419057483476727</v>
      </c>
      <c r="BG51" s="2">
        <v>2.49</v>
      </c>
      <c r="BH51" s="22">
        <f>BH38/BH8*1000</f>
        <v>2.477172065991834</v>
      </c>
      <c r="BI51" s="22">
        <f>BI38/BI8*1000</f>
        <v>2.4435374892910677</v>
      </c>
      <c r="BJ51" s="22">
        <v>2.076</v>
      </c>
      <c r="BK51" s="22">
        <v>2.18</v>
      </c>
      <c r="BL51" s="22">
        <v>2.0737561115611993</v>
      </c>
      <c r="BM51" s="22">
        <v>2.051393645353293</v>
      </c>
      <c r="BN51" s="2">
        <v>1.95</v>
      </c>
      <c r="BO51" s="2">
        <v>1.85</v>
      </c>
      <c r="BP51" s="2">
        <v>1.73</v>
      </c>
      <c r="BQ51" s="22">
        <v>1.67</v>
      </c>
      <c r="BR51" s="2">
        <v>1.66</v>
      </c>
      <c r="BS51" s="22">
        <f>BS38/BS8*1000</f>
        <v>1.2251228285559594</v>
      </c>
    </row>
    <row r="52" spans="1:71" ht="12.75">
      <c r="A52" s="8" t="s">
        <v>40</v>
      </c>
      <c r="B52" s="21">
        <v>11.453332894464069</v>
      </c>
      <c r="C52" s="21">
        <v>11.544168235624726</v>
      </c>
      <c r="D52" s="21">
        <v>10.369752485640658</v>
      </c>
      <c r="E52" s="21">
        <v>9.89173773973876</v>
      </c>
      <c r="F52" s="21">
        <v>9.522490759775465</v>
      </c>
      <c r="G52" s="21">
        <v>8.832982119631268</v>
      </c>
      <c r="H52" s="21">
        <v>8.66491634388324</v>
      </c>
      <c r="I52" s="21">
        <v>9.300838623231364</v>
      </c>
      <c r="J52" s="21">
        <v>8.232833327050882</v>
      </c>
      <c r="K52" s="21">
        <v>8.635748404919465</v>
      </c>
      <c r="L52" s="21">
        <v>7.913586212249046</v>
      </c>
      <c r="M52" s="21">
        <v>7.49121476572987</v>
      </c>
      <c r="N52" s="21">
        <v>8.116457168097826</v>
      </c>
      <c r="O52" s="21">
        <v>7.699985873941859</v>
      </c>
      <c r="P52" s="21">
        <v>7.595976754809264</v>
      </c>
      <c r="Q52" s="21">
        <v>8.210636787356854</v>
      </c>
      <c r="R52" s="21">
        <v>8.237021033550505</v>
      </c>
      <c r="S52" s="21">
        <v>7.966514487022791</v>
      </c>
      <c r="T52" s="21">
        <v>8.492176919906433</v>
      </c>
      <c r="U52" s="21">
        <v>8.989829761309098</v>
      </c>
      <c r="V52" s="21">
        <v>9.327676368495332</v>
      </c>
      <c r="W52" s="21">
        <v>9.399604021721562</v>
      </c>
      <c r="X52" s="21">
        <v>9.009361816927854</v>
      </c>
      <c r="Y52" s="21">
        <v>9.429451288638523</v>
      </c>
      <c r="Z52" s="21">
        <v>9.578739266179976</v>
      </c>
      <c r="AA52" s="21">
        <v>9.547399500474858</v>
      </c>
      <c r="AB52" s="21">
        <v>9.483339638856387</v>
      </c>
      <c r="AC52" s="21">
        <v>9.746491244560062</v>
      </c>
      <c r="AD52" s="21">
        <v>9.767210522862014</v>
      </c>
      <c r="AE52" s="21">
        <v>9.683166124282245</v>
      </c>
      <c r="AF52" s="21">
        <v>10.147600550605487</v>
      </c>
      <c r="AG52" s="21">
        <v>9.892701501604932</v>
      </c>
      <c r="AH52" s="21">
        <v>9.969395244491837</v>
      </c>
      <c r="AI52" s="21">
        <v>10.29806912922365</v>
      </c>
      <c r="AJ52" s="21">
        <v>10.090061487378696</v>
      </c>
      <c r="AK52" s="21">
        <v>10.16391797495016</v>
      </c>
      <c r="AL52" s="21">
        <v>10.232073746882456</v>
      </c>
      <c r="AM52" s="21">
        <v>9.950974508237504</v>
      </c>
      <c r="AN52" s="21">
        <v>9.993106232575146</v>
      </c>
      <c r="AO52" s="21">
        <v>10.216091699572381</v>
      </c>
      <c r="AP52" s="21">
        <v>10.309801814875456</v>
      </c>
      <c r="AQ52" s="21">
        <v>10.337653527914958</v>
      </c>
      <c r="AR52" s="21">
        <v>10.06739044036047</v>
      </c>
      <c r="AS52" s="21">
        <v>9.898712249034299</v>
      </c>
      <c r="AT52" s="21">
        <v>9.609506503425115</v>
      </c>
      <c r="AU52" s="21">
        <v>9.82274097093113</v>
      </c>
      <c r="AV52" s="21">
        <v>9.534389939354016</v>
      </c>
      <c r="AW52" s="21">
        <v>9.68269141817509</v>
      </c>
      <c r="AX52" s="21">
        <v>9.860764652620265</v>
      </c>
      <c r="AY52" s="21">
        <v>9.712484366091823</v>
      </c>
      <c r="AZ52" s="2">
        <v>9.76</v>
      </c>
      <c r="BA52" s="2">
        <v>9.66</v>
      </c>
      <c r="BB52" s="22">
        <f>BB39/BB8*1000</f>
        <v>9.578830361092832</v>
      </c>
      <c r="BC52" s="22">
        <f>BC39/BC8*1000</f>
        <v>9.710073527361288</v>
      </c>
      <c r="BD52" s="22">
        <v>9.633309268019353</v>
      </c>
      <c r="BE52" s="22">
        <f>BE39/BE8*1000</f>
        <v>9.926150185111796</v>
      </c>
      <c r="BF52" s="22">
        <v>9.886696503031617</v>
      </c>
      <c r="BG52" s="2">
        <v>9.98</v>
      </c>
      <c r="BH52" s="22">
        <f>BH39/BH8*1000</f>
        <v>9.832490347647445</v>
      </c>
      <c r="BI52" s="9">
        <v>9.77</v>
      </c>
      <c r="BJ52" s="2">
        <v>9.84</v>
      </c>
      <c r="BK52" s="22">
        <f>BK39/BK8*1000</f>
        <v>9.614543907954676</v>
      </c>
      <c r="BL52" s="22">
        <v>9.696945712674747</v>
      </c>
      <c r="BM52" s="22">
        <v>9.62224615874</v>
      </c>
      <c r="BN52" s="2">
        <v>9.48</v>
      </c>
      <c r="BO52" s="22">
        <f>BO39/BO8*1000</f>
        <v>9.924036667274482</v>
      </c>
      <c r="BP52" s="22">
        <v>9.639652371497924</v>
      </c>
      <c r="BQ52" s="22">
        <f>BQ39/BQ8*1000</f>
        <v>9.912061114510283</v>
      </c>
      <c r="BR52" s="22">
        <f>54293/5446771*1000</f>
        <v>9.967924115039903</v>
      </c>
      <c r="BS52" s="22">
        <f>BS39/BS8*1000</f>
        <v>9.760279655095472</v>
      </c>
    </row>
    <row r="53" spans="1:71" ht="12.75">
      <c r="A53" s="8" t="s">
        <v>41</v>
      </c>
      <c r="B53" s="21">
        <f>B44/B8*1000</f>
        <v>-4.174455152469535</v>
      </c>
      <c r="C53" s="21">
        <f aca="true" t="shared" si="9" ref="C53:BJ53">C44/C8*1000</f>
        <v>-3.468523081781333</v>
      </c>
      <c r="D53" s="21">
        <f t="shared" si="9"/>
        <v>-5.721252441938015</v>
      </c>
      <c r="E53" s="21">
        <f t="shared" si="9"/>
        <v>-3.0435474875936466</v>
      </c>
      <c r="F53" s="21">
        <f t="shared" si="9"/>
        <v>0.46184052873229825</v>
      </c>
      <c r="G53" s="21">
        <f t="shared" si="9"/>
        <v>-1.1949226654530496</v>
      </c>
      <c r="H53" s="21">
        <f t="shared" si="9"/>
        <v>-1.877420545634918</v>
      </c>
      <c r="I53" s="21">
        <f t="shared" si="9"/>
        <v>-1.850022774113312</v>
      </c>
      <c r="J53" s="21">
        <f t="shared" si="9"/>
        <v>-1.7426753656836038</v>
      </c>
      <c r="K53" s="21">
        <f t="shared" si="9"/>
        <v>-2.301801882850119</v>
      </c>
      <c r="L53" s="21">
        <f t="shared" si="9"/>
        <v>-2.0228978011000756</v>
      </c>
      <c r="M53" s="21">
        <f t="shared" si="9"/>
        <v>-1.3444730254960846</v>
      </c>
      <c r="N53" s="21">
        <f t="shared" si="9"/>
        <v>-1.599554135197836</v>
      </c>
      <c r="O53" s="21">
        <f t="shared" si="9"/>
        <v>-2.158601777081463</v>
      </c>
      <c r="P53" s="21">
        <f t="shared" si="9"/>
        <v>-1.9152258956840758</v>
      </c>
      <c r="Q53" s="21">
        <f t="shared" si="9"/>
        <v>-1.5495261906966695</v>
      </c>
      <c r="R53" s="21">
        <f t="shared" si="9"/>
        <v>-1.2007649552443183</v>
      </c>
      <c r="S53" s="21">
        <f t="shared" si="9"/>
        <v>-1.4543191458767704</v>
      </c>
      <c r="T53" s="21">
        <f t="shared" si="9"/>
        <v>-1.0716700835211266</v>
      </c>
      <c r="U53" s="21">
        <f t="shared" si="9"/>
        <v>-0.7192217887466354</v>
      </c>
      <c r="V53" s="21">
        <f t="shared" si="9"/>
        <v>-0.9842200183329473</v>
      </c>
      <c r="W53" s="21">
        <f t="shared" si="9"/>
        <v>-1.1161700780880395</v>
      </c>
      <c r="X53" s="21">
        <f t="shared" si="9"/>
        <v>-0.6864172067714894</v>
      </c>
      <c r="Y53" s="21">
        <f t="shared" si="9"/>
        <v>-0.5984045848522401</v>
      </c>
      <c r="Z53" s="21">
        <f t="shared" si="9"/>
        <v>-0.5779134319360377</v>
      </c>
      <c r="AA53" s="21">
        <f t="shared" si="9"/>
        <v>-0.7125523363044466</v>
      </c>
      <c r="AB53" s="21">
        <f t="shared" si="9"/>
        <v>-0.5459914829504503</v>
      </c>
      <c r="AC53" s="21">
        <f t="shared" si="9"/>
        <v>-0.44269368468434783</v>
      </c>
      <c r="AD53" s="21">
        <f t="shared" si="9"/>
        <v>-0.6901524284227503</v>
      </c>
      <c r="AE53" s="21">
        <f t="shared" si="9"/>
        <v>-0.7582653657537322</v>
      </c>
      <c r="AF53" s="21">
        <f t="shared" si="9"/>
        <v>-0.6277672971558269</v>
      </c>
      <c r="AG53" s="21">
        <f t="shared" si="9"/>
        <v>-0.8184121608153985</v>
      </c>
      <c r="AH53" s="21">
        <f t="shared" si="9"/>
        <v>-0.749786835009308</v>
      </c>
      <c r="AI53" s="21">
        <f t="shared" si="9"/>
        <v>-0.8465027358143523</v>
      </c>
      <c r="AJ53" s="21">
        <f t="shared" si="9"/>
        <v>-0.8116669419677638</v>
      </c>
      <c r="AK53" s="21">
        <f t="shared" si="9"/>
        <v>-0.637763380099419</v>
      </c>
      <c r="AL53" s="21">
        <f t="shared" si="9"/>
        <v>-0.821138698298737</v>
      </c>
      <c r="AM53" s="21">
        <f t="shared" si="9"/>
        <v>-0.7201917295111483</v>
      </c>
      <c r="AN53" s="21">
        <f t="shared" si="9"/>
        <v>-0.6701427504989412</v>
      </c>
      <c r="AO53" s="21">
        <f t="shared" si="9"/>
        <v>-0.5251899762442036</v>
      </c>
      <c r="AP53" s="21">
        <f t="shared" si="9"/>
        <v>-0.438297292409982</v>
      </c>
      <c r="AQ53" s="21">
        <f t="shared" si="9"/>
        <v>0.04069346201804745</v>
      </c>
      <c r="AR53" s="21">
        <f t="shared" si="9"/>
        <v>-0.5538449825771562</v>
      </c>
      <c r="AS53" s="21">
        <f t="shared" si="9"/>
        <v>0.3288490171715153</v>
      </c>
      <c r="AT53" s="21">
        <f t="shared" si="9"/>
        <v>0.8916461099974885</v>
      </c>
      <c r="AU53" s="21">
        <f t="shared" si="9"/>
        <v>0.5298604912004379</v>
      </c>
      <c r="AV53" s="21">
        <f t="shared" si="9"/>
        <v>0.4196291148542566</v>
      </c>
      <c r="AW53" s="21">
        <f t="shared" si="9"/>
        <v>0.32155398066552204</v>
      </c>
      <c r="AX53" s="21">
        <f t="shared" si="9"/>
        <v>0.24226163291760544</v>
      </c>
      <c r="AY53" s="21">
        <f t="shared" si="9"/>
        <v>0.2694926199056813</v>
      </c>
      <c r="AZ53" s="21">
        <f t="shared" si="9"/>
        <v>0.2708918637823133</v>
      </c>
      <c r="BA53" s="21">
        <f t="shared" si="9"/>
        <v>0.18811178152266447</v>
      </c>
      <c r="BB53" s="21">
        <f t="shared" si="9"/>
        <v>0.1674789675414236</v>
      </c>
      <c r="BC53" s="21">
        <f t="shared" si="9"/>
        <v>0.2619470342724881</v>
      </c>
      <c r="BD53" s="21">
        <f t="shared" si="9"/>
        <v>0.5339452834275943</v>
      </c>
      <c r="BE53" s="21">
        <f t="shared" si="9"/>
        <v>0.6316725400642439</v>
      </c>
      <c r="BF53" s="21">
        <f t="shared" si="9"/>
        <v>0.7148707964706825</v>
      </c>
      <c r="BG53" s="21">
        <f t="shared" si="9"/>
        <v>1.258483602290281</v>
      </c>
      <c r="BH53" s="21">
        <f t="shared" si="9"/>
        <v>1.3057215757729095</v>
      </c>
      <c r="BI53" s="21">
        <f t="shared" si="9"/>
        <v>0.8059613455992517</v>
      </c>
      <c r="BJ53" s="21">
        <f t="shared" si="9"/>
        <v>0.6229027896028447</v>
      </c>
      <c r="BK53" s="21">
        <v>0.55</v>
      </c>
      <c r="BL53" s="21">
        <v>0.6317059815492294</v>
      </c>
      <c r="BM53" s="22">
        <v>0.4394655994863111</v>
      </c>
      <c r="BN53" s="2">
        <v>0.35</v>
      </c>
      <c r="BO53" s="22">
        <v>0.5765976937567395</v>
      </c>
      <c r="BP53" s="22">
        <v>0.7147662990173757</v>
      </c>
      <c r="BQ53" s="22">
        <v>0.6837989976337101</v>
      </c>
      <c r="BR53" s="22">
        <v>0.7261183484782405</v>
      </c>
      <c r="BS53" s="22">
        <f>BS44/BS8*1000</f>
        <v>0.6659153117801923</v>
      </c>
    </row>
    <row r="54" spans="1:71" ht="12.75">
      <c r="A54" s="8" t="s">
        <v>42</v>
      </c>
      <c r="B54" s="21">
        <f>B45/B8*1000</f>
        <v>17.339089450218076</v>
      </c>
      <c r="C54" s="21">
        <f aca="true" t="shared" si="10" ref="C54:BJ54">C45/C8*1000</f>
        <v>17.145391253393708</v>
      </c>
      <c r="D54" s="21">
        <f t="shared" si="10"/>
        <v>17.966424564315542</v>
      </c>
      <c r="E54" s="21">
        <f t="shared" si="10"/>
        <v>17.65218640526559</v>
      </c>
      <c r="F54" s="21">
        <f t="shared" si="10"/>
        <v>17.327623007032486</v>
      </c>
      <c r="G54" s="21">
        <f t="shared" si="10"/>
        <v>17.814625177205716</v>
      </c>
      <c r="H54" s="21">
        <f t="shared" si="10"/>
        <v>17.599695387856336</v>
      </c>
      <c r="I54" s="21">
        <f t="shared" si="10"/>
        <v>16.01237371812697</v>
      </c>
      <c r="J54" s="21">
        <f t="shared" si="10"/>
        <v>15.684591144408966</v>
      </c>
      <c r="K54" s="21">
        <f t="shared" si="10"/>
        <v>13.662814787182793</v>
      </c>
      <c r="L54" s="21">
        <f t="shared" si="10"/>
        <v>14.221121756916782</v>
      </c>
      <c r="M54" s="21">
        <f t="shared" si="10"/>
        <v>13.348355680386605</v>
      </c>
      <c r="N54" s="21">
        <f t="shared" si="10"/>
        <v>11.680119375487251</v>
      </c>
      <c r="O54" s="21">
        <f t="shared" si="10"/>
        <v>12.650410414523924</v>
      </c>
      <c r="P54" s="21">
        <f t="shared" si="10"/>
        <v>12.477734834675733</v>
      </c>
      <c r="Q54" s="21">
        <f t="shared" si="10"/>
        <v>11.054292864337006</v>
      </c>
      <c r="R54" s="21">
        <f t="shared" si="10"/>
        <v>10.216923853150524</v>
      </c>
      <c r="S54" s="21">
        <f t="shared" si="10"/>
        <v>9.45408548421885</v>
      </c>
      <c r="T54" s="21">
        <f t="shared" si="10"/>
        <v>8.540797955953801</v>
      </c>
      <c r="U54" s="21">
        <f t="shared" si="10"/>
        <v>8.662971120700243</v>
      </c>
      <c r="V54" s="21">
        <f t="shared" si="10"/>
        <v>8.48544725700288</v>
      </c>
      <c r="W54" s="21">
        <f t="shared" si="10"/>
        <v>8.818379673729163</v>
      </c>
      <c r="X54" s="21">
        <f t="shared" si="10"/>
        <v>10.091529546398975</v>
      </c>
      <c r="Y54" s="21">
        <f t="shared" si="10"/>
        <v>10.60061762593486</v>
      </c>
      <c r="Z54" s="21">
        <f t="shared" si="10"/>
        <v>11.223799374719409</v>
      </c>
      <c r="AA54" s="21">
        <f t="shared" si="10"/>
        <v>11.056693803579895</v>
      </c>
      <c r="AB54" s="21">
        <f t="shared" si="10"/>
        <v>11.35704042967755</v>
      </c>
      <c r="AC54" s="21">
        <f t="shared" si="10"/>
        <v>10.814698917683144</v>
      </c>
      <c r="AD54" s="21">
        <f t="shared" si="10"/>
        <v>10.715147966759021</v>
      </c>
      <c r="AE54" s="21">
        <f t="shared" si="10"/>
        <v>10.607415900051475</v>
      </c>
      <c r="AF54" s="21">
        <f t="shared" si="10"/>
        <v>8.932191702356846</v>
      </c>
      <c r="AG54" s="21">
        <f t="shared" si="10"/>
        <v>8.70195765145608</v>
      </c>
      <c r="AH54" s="21">
        <f t="shared" si="10"/>
        <v>8.353495806930878</v>
      </c>
      <c r="AI54" s="21">
        <f t="shared" si="10"/>
        <v>7.781540230386227</v>
      </c>
      <c r="AJ54" s="21">
        <f t="shared" si="10"/>
        <v>7.626002906945564</v>
      </c>
      <c r="AK54" s="21">
        <f t="shared" si="10"/>
        <v>7.301925747061726</v>
      </c>
      <c r="AL54" s="21">
        <f t="shared" si="10"/>
        <v>6.548504089035776</v>
      </c>
      <c r="AM54" s="21">
        <f t="shared" si="10"/>
        <v>6.131010188549718</v>
      </c>
      <c r="AN54" s="21">
        <f t="shared" si="10"/>
        <v>5.8591310044333405</v>
      </c>
      <c r="AO54" s="21">
        <f t="shared" si="10"/>
        <v>4.96836161575805</v>
      </c>
      <c r="AP54" s="21">
        <f t="shared" si="10"/>
        <v>4.788803750405359</v>
      </c>
      <c r="AQ54" s="21">
        <f t="shared" si="10"/>
        <v>4.533251668810486</v>
      </c>
      <c r="AR54" s="21">
        <f t="shared" si="10"/>
        <v>3.9982745816058265</v>
      </c>
      <c r="AS54" s="21">
        <f t="shared" si="10"/>
        <v>3.8592338400099764</v>
      </c>
      <c r="AT54" s="21">
        <f t="shared" si="10"/>
        <v>2.802102624203517</v>
      </c>
      <c r="AU54" s="21">
        <f t="shared" si="10"/>
        <v>1.6296659231467374</v>
      </c>
      <c r="AV54" s="21">
        <f t="shared" si="10"/>
        <v>1.6537667156140923</v>
      </c>
      <c r="AW54" s="21">
        <f t="shared" si="10"/>
        <v>1.2979189271577136</v>
      </c>
      <c r="AX54" s="21">
        <f t="shared" si="10"/>
        <v>0.8210183669933551</v>
      </c>
      <c r="AY54" s="21">
        <f t="shared" si="10"/>
        <v>0.7082058463958791</v>
      </c>
      <c r="AZ54" s="21">
        <f t="shared" si="10"/>
        <v>0.44938793807223126</v>
      </c>
      <c r="BA54" s="21">
        <f t="shared" si="10"/>
        <v>-0.1568837387402459</v>
      </c>
      <c r="BB54" s="21">
        <f t="shared" si="10"/>
        <v>-0.12844391406340036</v>
      </c>
      <c r="BC54" s="21">
        <f t="shared" si="10"/>
        <v>-0.09611541285938706</v>
      </c>
      <c r="BD54" s="21">
        <f t="shared" si="10"/>
        <v>0.35206204317859824</v>
      </c>
      <c r="BE54" s="21">
        <f t="shared" si="10"/>
        <v>0.17726925529278664</v>
      </c>
      <c r="BF54" s="21">
        <f t="shared" si="10"/>
        <v>0.11184927095791945</v>
      </c>
      <c r="BG54" s="21">
        <f t="shared" si="10"/>
        <v>0.10522871869584564</v>
      </c>
      <c r="BH54" s="21">
        <f t="shared" si="10"/>
        <v>0.7760350895103582</v>
      </c>
      <c r="BI54" s="21">
        <f t="shared" si="10"/>
        <v>1.5325630899601983</v>
      </c>
      <c r="BJ54" s="21">
        <f t="shared" si="10"/>
        <v>1.2824469197705626</v>
      </c>
      <c r="BK54" s="21">
        <v>1.65</v>
      </c>
      <c r="BL54" s="21">
        <v>0.5728996284658994</v>
      </c>
      <c r="BM54" s="22">
        <v>0.5050436944075555</v>
      </c>
      <c r="BN54" s="2">
        <v>0.6799999999999997</v>
      </c>
      <c r="BO54" s="22">
        <v>0.3274824125717843</v>
      </c>
      <c r="BP54" s="22">
        <v>0.9578052387862183</v>
      </c>
      <c r="BQ54" s="22">
        <v>0.7449771454606916</v>
      </c>
      <c r="BR54" s="22">
        <v>0.614308974464777</v>
      </c>
      <c r="BS54" s="22">
        <f>BS45/BS8*1000</f>
        <v>0.7003844964207969</v>
      </c>
    </row>
    <row r="55" spans="1:71" ht="12.75">
      <c r="A55" s="8" t="s">
        <v>43</v>
      </c>
      <c r="B55" s="21">
        <f>B46/B8*1000</f>
        <v>13.164634297748542</v>
      </c>
      <c r="C55" s="21">
        <f aca="true" t="shared" si="11" ref="C55:BJ55">C46/C8*1000</f>
        <v>13.676868171612375</v>
      </c>
      <c r="D55" s="21">
        <f t="shared" si="11"/>
        <v>12.245172122377525</v>
      </c>
      <c r="E55" s="21">
        <f t="shared" si="11"/>
        <v>14.608638917671945</v>
      </c>
      <c r="F55" s="21">
        <f t="shared" si="11"/>
        <v>17.78946353576478</v>
      </c>
      <c r="G55" s="21">
        <f t="shared" si="11"/>
        <v>16.619702511752667</v>
      </c>
      <c r="H55" s="21">
        <f t="shared" si="11"/>
        <v>15.722274842221418</v>
      </c>
      <c r="I55" s="21">
        <f t="shared" si="11"/>
        <v>14.16235094401366</v>
      </c>
      <c r="J55" s="21">
        <f t="shared" si="11"/>
        <v>13.94191577872536</v>
      </c>
      <c r="K55" s="21">
        <f t="shared" si="11"/>
        <v>11.361012904332673</v>
      </c>
      <c r="L55" s="21">
        <f t="shared" si="11"/>
        <v>12.198223955816708</v>
      </c>
      <c r="M55" s="21">
        <f t="shared" si="11"/>
        <v>12.003882654890521</v>
      </c>
      <c r="N55" s="21">
        <f t="shared" si="11"/>
        <v>10.080565240289417</v>
      </c>
      <c r="O55" s="21">
        <f t="shared" si="11"/>
        <v>10.49180863744246</v>
      </c>
      <c r="P55" s="21">
        <f t="shared" si="11"/>
        <v>10.562508938991657</v>
      </c>
      <c r="Q55" s="21">
        <f t="shared" si="11"/>
        <v>9.504766673640335</v>
      </c>
      <c r="R55" s="21">
        <f t="shared" si="11"/>
        <v>9.016158897906205</v>
      </c>
      <c r="S55" s="21">
        <f t="shared" si="11"/>
        <v>7.99976633834208</v>
      </c>
      <c r="T55" s="21">
        <f t="shared" si="11"/>
        <v>7.469127872432676</v>
      </c>
      <c r="U55" s="21">
        <f t="shared" si="11"/>
        <v>7.943749331953607</v>
      </c>
      <c r="V55" s="21">
        <f t="shared" si="11"/>
        <v>7.501227238669932</v>
      </c>
      <c r="W55" s="21">
        <f t="shared" si="11"/>
        <v>7.702209595641125</v>
      </c>
      <c r="X55" s="21">
        <f t="shared" si="11"/>
        <v>9.405112339627486</v>
      </c>
      <c r="Y55" s="21">
        <f t="shared" si="11"/>
        <v>10.00221304108262</v>
      </c>
      <c r="Z55" s="21">
        <f t="shared" si="11"/>
        <v>10.645885942783373</v>
      </c>
      <c r="AA55" s="21">
        <f t="shared" si="11"/>
        <v>10.344141467275449</v>
      </c>
      <c r="AB55" s="21">
        <f t="shared" si="11"/>
        <v>10.8110489467271</v>
      </c>
      <c r="AC55" s="21">
        <f t="shared" si="11"/>
        <v>10.372005232998795</v>
      </c>
      <c r="AD55" s="21">
        <f t="shared" si="11"/>
        <v>10.024995538336272</v>
      </c>
      <c r="AE55" s="21">
        <f t="shared" si="11"/>
        <v>9.849150534297742</v>
      </c>
      <c r="AF55" s="21">
        <f t="shared" si="11"/>
        <v>8.30442440520102</v>
      </c>
      <c r="AG55" s="21">
        <f t="shared" si="11"/>
        <v>7.883545490640682</v>
      </c>
      <c r="AH55" s="21">
        <f t="shared" si="11"/>
        <v>7.603708971921571</v>
      </c>
      <c r="AI55" s="21">
        <f t="shared" si="11"/>
        <v>6.9350374945718745</v>
      </c>
      <c r="AJ55" s="21">
        <f t="shared" si="11"/>
        <v>6.814335964977801</v>
      </c>
      <c r="AK55" s="21">
        <f t="shared" si="11"/>
        <v>6.664162366962307</v>
      </c>
      <c r="AL55" s="21">
        <f t="shared" si="11"/>
        <v>5.727365390737039</v>
      </c>
      <c r="AM55" s="21">
        <f t="shared" si="11"/>
        <v>5.410818459038569</v>
      </c>
      <c r="AN55" s="21">
        <f t="shared" si="11"/>
        <v>5.188988253934399</v>
      </c>
      <c r="AO55" s="21">
        <f t="shared" si="11"/>
        <v>4.443171639513846</v>
      </c>
      <c r="AP55" s="21">
        <f t="shared" si="11"/>
        <v>4.350506457995377</v>
      </c>
      <c r="AQ55" s="21">
        <f t="shared" si="11"/>
        <v>4.573945130828534</v>
      </c>
      <c r="AR55" s="21">
        <f t="shared" si="11"/>
        <v>3.44442959902867</v>
      </c>
      <c r="AS55" s="21">
        <f t="shared" si="11"/>
        <v>4.188082857181492</v>
      </c>
      <c r="AT55" s="21">
        <f t="shared" si="11"/>
        <v>3.693748734201005</v>
      </c>
      <c r="AU55" s="21">
        <f t="shared" si="11"/>
        <v>2.1595264143471753</v>
      </c>
      <c r="AV55" s="21">
        <f t="shared" si="11"/>
        <v>2.073395830468349</v>
      </c>
      <c r="AW55" s="21">
        <f t="shared" si="11"/>
        <v>1.6194729078232357</v>
      </c>
      <c r="AX55" s="21">
        <f t="shared" si="11"/>
        <v>1.0632799999109606</v>
      </c>
      <c r="AY55" s="21">
        <f t="shared" si="11"/>
        <v>0.9776984663015604</v>
      </c>
      <c r="AZ55" s="21">
        <f t="shared" si="11"/>
        <v>0.7202798018545445</v>
      </c>
      <c r="BA55" s="21">
        <f t="shared" si="11"/>
        <v>0.031228042782418614</v>
      </c>
      <c r="BB55" s="21">
        <f t="shared" si="11"/>
        <v>0.03903505347802327</v>
      </c>
      <c r="BC55" s="21">
        <f t="shared" si="11"/>
        <v>0.16583162141310107</v>
      </c>
      <c r="BD55" s="21">
        <f t="shared" si="11"/>
        <v>0.8860073266061924</v>
      </c>
      <c r="BE55" s="21">
        <f t="shared" si="11"/>
        <v>0.8089417953570306</v>
      </c>
      <c r="BF55" s="21">
        <f t="shared" si="11"/>
        <v>0.8267200674286019</v>
      </c>
      <c r="BG55" s="21">
        <f t="shared" si="11"/>
        <v>1.3637123209861266</v>
      </c>
      <c r="BH55" s="21">
        <f t="shared" si="11"/>
        <v>2.0817566652832675</v>
      </c>
      <c r="BI55" s="21">
        <f t="shared" si="11"/>
        <v>2.3385244355594503</v>
      </c>
      <c r="BJ55" s="21">
        <f t="shared" si="11"/>
        <v>1.9053497093734073</v>
      </c>
      <c r="BK55" s="21">
        <v>2.2</v>
      </c>
      <c r="BL55" s="21">
        <v>1.2046056100151288</v>
      </c>
      <c r="BM55" s="22">
        <v>0.9445092938938665</v>
      </c>
      <c r="BN55" s="2">
        <v>1.0299999999999998</v>
      </c>
      <c r="BO55" s="22">
        <v>0.9040801063285239</v>
      </c>
      <c r="BP55" s="22">
        <v>1.6725715378035941</v>
      </c>
      <c r="BQ55" s="22">
        <v>1.4287761430944017</v>
      </c>
      <c r="BR55" s="22">
        <v>1.3404273229430173</v>
      </c>
      <c r="BS55" s="22">
        <f>BS46/BS8*1000</f>
        <v>1.366299808200989</v>
      </c>
    </row>
    <row r="56" spans="1:69" ht="12.75">
      <c r="A56" s="56" t="s">
        <v>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</row>
    <row r="57" spans="1:71" ht="12.75">
      <c r="A57" s="25" t="s">
        <v>44</v>
      </c>
      <c r="B57" s="26">
        <v>1.2153186169306678</v>
      </c>
      <c r="C57" s="26">
        <v>1.1063611759672785</v>
      </c>
      <c r="D57" s="26">
        <v>1.026632035879924</v>
      </c>
      <c r="E57" s="26">
        <v>0.8943832267025693</v>
      </c>
      <c r="F57" s="26">
        <v>1.0015569731503948</v>
      </c>
      <c r="G57" s="26">
        <v>1.0188453779286573</v>
      </c>
      <c r="H57" s="26">
        <v>1.133778034433401</v>
      </c>
      <c r="I57" s="26">
        <v>0.9090699138102459</v>
      </c>
      <c r="J57" s="26">
        <v>1.0096300287009172</v>
      </c>
      <c r="K57" s="26">
        <v>1.0128686155609616</v>
      </c>
      <c r="L57" s="26">
        <v>1.033691189594342</v>
      </c>
      <c r="M57" s="26">
        <v>0.9793504191971144</v>
      </c>
      <c r="N57" s="26">
        <v>0.9378593531509459</v>
      </c>
      <c r="O57" s="26">
        <v>0.9152229360446005</v>
      </c>
      <c r="P57" s="26">
        <v>0.884285626883059</v>
      </c>
      <c r="Q57" s="26">
        <v>0.8676416067046296</v>
      </c>
      <c r="R57" s="26">
        <v>0.8575770271485057</v>
      </c>
      <c r="S57" s="26">
        <v>0.8796294074282571</v>
      </c>
      <c r="T57" s="26">
        <v>0.8836269508232512</v>
      </c>
      <c r="U57" s="26">
        <v>0.8843632067832936</v>
      </c>
      <c r="V57" s="26">
        <v>0.882416667360091</v>
      </c>
      <c r="W57" s="26">
        <v>0.9095948446469411</v>
      </c>
      <c r="X57" s="26">
        <v>0.9194836767670008</v>
      </c>
      <c r="Y57" s="26">
        <v>0.9459254692177468</v>
      </c>
      <c r="Z57" s="26">
        <v>0.9387230542339308</v>
      </c>
      <c r="AA57" s="26">
        <v>0.9573801368524215</v>
      </c>
      <c r="AB57" s="26">
        <v>0.9567665822110923</v>
      </c>
      <c r="AC57" s="26">
        <v>0.9638715635602587</v>
      </c>
      <c r="AD57" s="26">
        <v>0.9625326253989844</v>
      </c>
      <c r="AE57" s="26">
        <v>0.9316455050883385</v>
      </c>
      <c r="AF57" s="26">
        <v>0.8710214750931172</v>
      </c>
      <c r="AG57" s="26">
        <v>0.8801762277963036</v>
      </c>
      <c r="AH57" s="26">
        <v>0.9170119796471895</v>
      </c>
      <c r="AI57" s="26">
        <v>0.9254126698496371</v>
      </c>
      <c r="AJ57" s="26">
        <v>0.920435294766218</v>
      </c>
      <c r="AK57" s="26">
        <v>0.9122532936645689</v>
      </c>
      <c r="AL57" s="26">
        <v>0.9011529655191488</v>
      </c>
      <c r="AM57" s="26">
        <v>0.8969866770123556</v>
      </c>
      <c r="AN57" s="26">
        <v>0.8722626159456696</v>
      </c>
      <c r="AO57" s="26">
        <v>0.8510876143108688</v>
      </c>
      <c r="AP57" s="26">
        <v>0.9424721281560915</v>
      </c>
      <c r="AQ57" s="26">
        <v>0.7577736561492038</v>
      </c>
      <c r="AR57" s="26">
        <v>0.8018666905761376</v>
      </c>
      <c r="AS57" s="26">
        <v>0.7131909003361362</v>
      </c>
      <c r="AT57" s="26">
        <v>0.6128053140505381</v>
      </c>
      <c r="AU57" s="26">
        <v>0.5904550714300215</v>
      </c>
      <c r="AV57" s="26">
        <v>0.5754177458511746</v>
      </c>
      <c r="AW57" s="26">
        <v>0.5811652799194479</v>
      </c>
      <c r="AX57" s="26">
        <v>0.5627271439667876</v>
      </c>
      <c r="AY57" s="26">
        <v>0.555249365456518</v>
      </c>
      <c r="AZ57" s="2">
        <v>0.52</v>
      </c>
      <c r="BA57" s="2">
        <v>0.48</v>
      </c>
      <c r="BB57" s="22">
        <v>0.502</v>
      </c>
      <c r="BC57" s="2">
        <v>0.522</v>
      </c>
      <c r="BD57" s="2">
        <v>0.567</v>
      </c>
      <c r="BE57" s="2">
        <v>0.525</v>
      </c>
      <c r="BF57" s="27">
        <v>0.515161955621246</v>
      </c>
      <c r="BG57" s="2">
        <v>0.544</v>
      </c>
      <c r="BH57" s="27">
        <v>0.563506762458025</v>
      </c>
      <c r="BI57" s="9">
        <v>0.531</v>
      </c>
      <c r="BJ57" s="2">
        <v>0.517</v>
      </c>
      <c r="BK57" s="2">
        <v>0.534</v>
      </c>
      <c r="BL57" s="2">
        <v>0.546</v>
      </c>
      <c r="BM57" s="2">
        <v>0.543</v>
      </c>
      <c r="BN57" s="27">
        <v>0.5763883879576128</v>
      </c>
      <c r="BO57" s="27">
        <v>0.6321092484499046</v>
      </c>
      <c r="BP57" s="27">
        <v>0.666675776683649</v>
      </c>
      <c r="BQ57" s="27">
        <v>0.7078116179352782</v>
      </c>
      <c r="BR57" s="2">
        <v>0.716</v>
      </c>
      <c r="BS57" s="2">
        <v>0.701</v>
      </c>
    </row>
    <row r="58" spans="1:69" ht="12.75">
      <c r="A58" s="28" t="s">
        <v>45</v>
      </c>
      <c r="B58" s="57" t="s">
        <v>3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</row>
    <row r="59" spans="1:71" ht="12.75">
      <c r="A59" s="25" t="s">
        <v>5</v>
      </c>
      <c r="B59" s="10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 t="s">
        <v>26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 t="s">
        <v>26</v>
      </c>
      <c r="W59" s="10" t="s">
        <v>26</v>
      </c>
      <c r="X59" s="10" t="s">
        <v>26</v>
      </c>
      <c r="Y59" s="10" t="s">
        <v>26</v>
      </c>
      <c r="Z59" s="10" t="s">
        <v>26</v>
      </c>
      <c r="AA59" s="10" t="s">
        <v>26</v>
      </c>
      <c r="AB59" s="10" t="s">
        <v>26</v>
      </c>
      <c r="AC59" s="10" t="s">
        <v>26</v>
      </c>
      <c r="AD59" s="10" t="s">
        <v>26</v>
      </c>
      <c r="AE59" s="10" t="s">
        <v>26</v>
      </c>
      <c r="AF59" s="10" t="s">
        <v>26</v>
      </c>
      <c r="AG59" s="10" t="s">
        <v>26</v>
      </c>
      <c r="AH59" s="10" t="s">
        <v>26</v>
      </c>
      <c r="AI59" s="10" t="s">
        <v>26</v>
      </c>
      <c r="AJ59" s="10" t="s">
        <v>26</v>
      </c>
      <c r="AK59" s="10" t="s">
        <v>26</v>
      </c>
      <c r="AL59" s="10" t="s">
        <v>26</v>
      </c>
      <c r="AM59" s="10" t="s">
        <v>26</v>
      </c>
      <c r="AN59" s="10" t="s">
        <v>26</v>
      </c>
      <c r="AO59" s="10" t="s">
        <v>26</v>
      </c>
      <c r="AP59" s="10" t="s">
        <v>26</v>
      </c>
      <c r="AQ59" s="10" t="s">
        <v>26</v>
      </c>
      <c r="AR59" s="26">
        <v>24.195706407563026</v>
      </c>
      <c r="AS59" s="26">
        <v>24.30366653382124</v>
      </c>
      <c r="AT59" s="26">
        <v>24.5002584595809</v>
      </c>
      <c r="AU59" s="26">
        <v>24.714582231085426</v>
      </c>
      <c r="AV59" s="26">
        <v>24.9940009895275</v>
      </c>
      <c r="AW59" s="26">
        <v>25.29605477665471</v>
      </c>
      <c r="AX59" s="26">
        <v>25.583388239169825</v>
      </c>
      <c r="AY59" s="26">
        <v>25.884085994677314</v>
      </c>
      <c r="AZ59" s="2">
        <v>26.4</v>
      </c>
      <c r="BA59" s="2">
        <v>26.6</v>
      </c>
      <c r="BB59" s="2">
        <v>27.1</v>
      </c>
      <c r="BC59" s="2">
        <v>27.53</v>
      </c>
      <c r="BD59" s="2">
        <v>27.89</v>
      </c>
      <c r="BE59" s="2">
        <v>28.56</v>
      </c>
      <c r="BF59" s="2">
        <v>28.84</v>
      </c>
      <c r="BG59" s="2">
        <v>29.01</v>
      </c>
      <c r="BH59" s="22">
        <v>29.202300536693066</v>
      </c>
      <c r="BI59" s="9">
        <v>29.41</v>
      </c>
      <c r="BJ59" s="2">
        <v>29.66</v>
      </c>
      <c r="BK59" s="40">
        <v>29.96</v>
      </c>
      <c r="BL59" s="40">
        <v>30.1</v>
      </c>
      <c r="BM59" s="22">
        <v>30.192773726377464</v>
      </c>
      <c r="BN59" s="22">
        <v>30.425520856329864</v>
      </c>
      <c r="BO59" s="22">
        <v>30.609556231683282</v>
      </c>
      <c r="BP59" s="22">
        <v>30.618707593129226</v>
      </c>
      <c r="BQ59" s="22">
        <v>30.73580672488013</v>
      </c>
      <c r="BR59" s="2">
        <v>30.87</v>
      </c>
      <c r="BS59" s="22">
        <v>30.819354814469627</v>
      </c>
    </row>
    <row r="60" spans="1:71" ht="12.75">
      <c r="A60" s="25" t="s">
        <v>6</v>
      </c>
      <c r="B60" s="10" t="s">
        <v>26</v>
      </c>
      <c r="C60" s="10" t="s">
        <v>26</v>
      </c>
      <c r="D60" s="10" t="s">
        <v>26</v>
      </c>
      <c r="E60" s="10" t="s">
        <v>26</v>
      </c>
      <c r="F60" s="10" t="s">
        <v>26</v>
      </c>
      <c r="G60" s="10" t="s">
        <v>26</v>
      </c>
      <c r="H60" s="10" t="s">
        <v>26</v>
      </c>
      <c r="I60" s="10" t="s">
        <v>26</v>
      </c>
      <c r="J60" s="10" t="s">
        <v>26</v>
      </c>
      <c r="K60" s="10" t="s">
        <v>26</v>
      </c>
      <c r="L60" s="10" t="s">
        <v>26</v>
      </c>
      <c r="M60" s="10" t="s">
        <v>26</v>
      </c>
      <c r="N60" s="10" t="s">
        <v>26</v>
      </c>
      <c r="O60" s="10" t="s">
        <v>26</v>
      </c>
      <c r="P60" s="10" t="s">
        <v>26</v>
      </c>
      <c r="Q60" s="10" t="s">
        <v>26</v>
      </c>
      <c r="R60" s="10" t="s">
        <v>26</v>
      </c>
      <c r="S60" s="10" t="s">
        <v>26</v>
      </c>
      <c r="T60" s="10" t="s">
        <v>26</v>
      </c>
      <c r="U60" s="10" t="s">
        <v>26</v>
      </c>
      <c r="V60" s="10" t="s">
        <v>26</v>
      </c>
      <c r="W60" s="10" t="s">
        <v>26</v>
      </c>
      <c r="X60" s="10" t="s">
        <v>26</v>
      </c>
      <c r="Y60" s="10" t="s">
        <v>26</v>
      </c>
      <c r="Z60" s="10" t="s">
        <v>26</v>
      </c>
      <c r="AA60" s="10" t="s">
        <v>26</v>
      </c>
      <c r="AB60" s="10" t="s">
        <v>26</v>
      </c>
      <c r="AC60" s="10" t="s">
        <v>26</v>
      </c>
      <c r="AD60" s="10" t="s">
        <v>26</v>
      </c>
      <c r="AE60" s="10" t="s">
        <v>26</v>
      </c>
      <c r="AF60" s="10" t="s">
        <v>26</v>
      </c>
      <c r="AG60" s="10" t="s">
        <v>26</v>
      </c>
      <c r="AH60" s="10" t="s">
        <v>26</v>
      </c>
      <c r="AI60" s="10" t="s">
        <v>26</v>
      </c>
      <c r="AJ60" s="10" t="s">
        <v>26</v>
      </c>
      <c r="AK60" s="10" t="s">
        <v>26</v>
      </c>
      <c r="AL60" s="10" t="s">
        <v>26</v>
      </c>
      <c r="AM60" s="10" t="s">
        <v>26</v>
      </c>
      <c r="AN60" s="10" t="s">
        <v>26</v>
      </c>
      <c r="AO60" s="10" t="s">
        <v>26</v>
      </c>
      <c r="AP60" s="10" t="s">
        <v>26</v>
      </c>
      <c r="AQ60" s="10" t="s">
        <v>26</v>
      </c>
      <c r="AR60" s="26">
        <v>21.79863293271567</v>
      </c>
      <c r="AS60" s="26">
        <v>21.85720911977736</v>
      </c>
      <c r="AT60" s="26">
        <v>22.100484734764084</v>
      </c>
      <c r="AU60" s="26">
        <v>22.308736741366936</v>
      </c>
      <c r="AV60" s="26">
        <v>22.587975118148403</v>
      </c>
      <c r="AW60" s="26">
        <v>22.867544632135136</v>
      </c>
      <c r="AX60" s="26">
        <v>23.078757839368805</v>
      </c>
      <c r="AY60" s="26">
        <v>23.425431455551937</v>
      </c>
      <c r="AZ60" s="2">
        <v>23.9</v>
      </c>
      <c r="BA60" s="2">
        <v>24.1</v>
      </c>
      <c r="BB60" s="2">
        <v>24.6</v>
      </c>
      <c r="BC60" s="2">
        <v>24.98</v>
      </c>
      <c r="BD60" s="2">
        <v>25.32</v>
      </c>
      <c r="BE60" s="2">
        <v>25.91</v>
      </c>
      <c r="BF60" s="2">
        <v>26.24</v>
      </c>
      <c r="BG60" s="2">
        <v>26.47</v>
      </c>
      <c r="BH60" s="22">
        <v>26.51843200533445</v>
      </c>
      <c r="BI60" s="9">
        <v>26.77</v>
      </c>
      <c r="BJ60" s="2">
        <v>26.98</v>
      </c>
      <c r="BK60" s="40">
        <v>27.29</v>
      </c>
      <c r="BL60" s="40">
        <v>27.48</v>
      </c>
      <c r="BM60" s="22">
        <v>27.612657195943346</v>
      </c>
      <c r="BN60" s="22">
        <v>27.833621304262405</v>
      </c>
      <c r="BO60" s="22">
        <v>28.029686447134743</v>
      </c>
      <c r="BP60" s="22">
        <v>28.100685769863173</v>
      </c>
      <c r="BQ60" s="22">
        <v>28.28565131945839</v>
      </c>
      <c r="BR60" s="2">
        <v>28.42</v>
      </c>
      <c r="BS60" s="22">
        <v>28.384462350668123</v>
      </c>
    </row>
    <row r="61" spans="1:71" ht="12.75">
      <c r="A61" s="25" t="s">
        <v>46</v>
      </c>
      <c r="B61" s="29">
        <v>0.06136961803749313</v>
      </c>
      <c r="C61" s="29">
        <v>0.0632217045367756</v>
      </c>
      <c r="D61" s="29">
        <v>0.0696190677667099</v>
      </c>
      <c r="E61" s="29">
        <v>0.04943824477828142</v>
      </c>
      <c r="F61" s="29">
        <v>0.041701934064200634</v>
      </c>
      <c r="G61" s="29">
        <v>0.04912855887949869</v>
      </c>
      <c r="H61" s="29">
        <v>0.05648542382793484</v>
      </c>
      <c r="I61" s="29">
        <v>0.05857911002371042</v>
      </c>
      <c r="J61" s="29">
        <v>0.07371064468668838</v>
      </c>
      <c r="K61" s="29">
        <v>0.07719385848030025</v>
      </c>
      <c r="L61" s="29">
        <v>0.07395790092880214</v>
      </c>
      <c r="M61" s="29">
        <v>0.07952453296086254</v>
      </c>
      <c r="N61" s="29">
        <v>0.07895203364432432</v>
      </c>
      <c r="O61" s="29">
        <v>0.07452552764206372</v>
      </c>
      <c r="P61" s="29">
        <v>0.07532330744109444</v>
      </c>
      <c r="Q61" s="29">
        <v>0.0803156490028464</v>
      </c>
      <c r="R61" s="29">
        <v>0.08979241836471064</v>
      </c>
      <c r="S61" s="29">
        <v>0.08114310219694015</v>
      </c>
      <c r="T61" s="29">
        <v>0.09507638740374941</v>
      </c>
      <c r="U61" s="29">
        <v>0.10662178897986563</v>
      </c>
      <c r="V61" s="29">
        <v>0.10715546131683118</v>
      </c>
      <c r="W61" s="29">
        <v>0.1384779584945585</v>
      </c>
      <c r="X61" s="29">
        <v>0.12800018189830611</v>
      </c>
      <c r="Y61" s="29">
        <v>0.1255881653205408</v>
      </c>
      <c r="Z61" s="29">
        <v>0.16024904237704246</v>
      </c>
      <c r="AA61" s="29">
        <v>0.1768755174859684</v>
      </c>
      <c r="AB61" s="29">
        <v>0.16982381096497878</v>
      </c>
      <c r="AC61" s="29">
        <v>0.15996611480249234</v>
      </c>
      <c r="AD61" s="29">
        <v>0.1673276534811509</v>
      </c>
      <c r="AE61" s="29">
        <v>0.16166483006885812</v>
      </c>
      <c r="AF61" s="29">
        <v>0.17563805853931003</v>
      </c>
      <c r="AG61" s="29">
        <v>0.18364595410885853</v>
      </c>
      <c r="AH61" s="29">
        <v>0.17195127463145937</v>
      </c>
      <c r="AI61" s="29">
        <v>0.18067723851837636</v>
      </c>
      <c r="AJ61" s="29">
        <v>0.1793246404456988</v>
      </c>
      <c r="AK61" s="29">
        <v>0.20173134698241874</v>
      </c>
      <c r="AL61" s="29">
        <v>0.21520748299375675</v>
      </c>
      <c r="AM61" s="29">
        <v>0.21855151674556322</v>
      </c>
      <c r="AN61" s="29">
        <v>0.21354553563286943</v>
      </c>
      <c r="AO61" s="29">
        <v>0.2141400409317219</v>
      </c>
      <c r="AP61" s="29">
        <v>0.2290142978028003</v>
      </c>
      <c r="AQ61" s="29">
        <v>0.2038505033834045</v>
      </c>
      <c r="AR61" s="29">
        <v>0.20895721150997204</v>
      </c>
      <c r="AS61" s="29">
        <v>0.21324103008311368</v>
      </c>
      <c r="AT61" s="29">
        <v>0.22911110918489563</v>
      </c>
      <c r="AU61" s="29">
        <v>0.2407149437502044</v>
      </c>
      <c r="AV61" s="29">
        <v>0.2573661405176053</v>
      </c>
      <c r="AW61" s="29">
        <v>0.2536462762698869</v>
      </c>
      <c r="AX61" s="29">
        <v>0.2622664860838836</v>
      </c>
      <c r="AY61" s="29">
        <v>0.2766601200908472</v>
      </c>
      <c r="AZ61" s="27">
        <v>0.2688748230743182</v>
      </c>
      <c r="BA61" s="27">
        <v>0.28660652299284584</v>
      </c>
      <c r="BB61" s="27">
        <v>0.32818063529078806</v>
      </c>
      <c r="BC61" s="27">
        <v>0.3257885938096328</v>
      </c>
      <c r="BD61" s="27">
        <v>0.3359207669777989</v>
      </c>
      <c r="BE61" s="27">
        <v>0.36138371007221376</v>
      </c>
      <c r="BF61" s="27">
        <v>0.40183549342001224</v>
      </c>
      <c r="BG61" s="2">
        <v>0.391</v>
      </c>
      <c r="BH61" s="27">
        <v>0.41482962211694036</v>
      </c>
      <c r="BI61" s="9">
        <v>0.414</v>
      </c>
      <c r="BJ61" s="2">
        <v>0.395</v>
      </c>
      <c r="BK61" s="2">
        <v>0.369</v>
      </c>
      <c r="BL61" s="2">
        <v>0.368</v>
      </c>
      <c r="BM61" s="2">
        <v>0.372</v>
      </c>
      <c r="BN61" s="2">
        <v>0.364</v>
      </c>
      <c r="BO61" s="2">
        <v>0.341</v>
      </c>
      <c r="BP61" s="2">
        <v>0.325</v>
      </c>
      <c r="BQ61" s="2">
        <v>0.34</v>
      </c>
      <c r="BR61" s="22">
        <v>0.338</v>
      </c>
      <c r="BS61" s="22">
        <v>0.336</v>
      </c>
    </row>
    <row r="62" spans="1:71" ht="12.75">
      <c r="A62" s="8" t="s">
        <v>47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>
        <v>3.8896533251445917</v>
      </c>
      <c r="P62" s="31">
        <v>3.862092225033738</v>
      </c>
      <c r="Q62" s="31">
        <v>3.79534027744252</v>
      </c>
      <c r="R62" s="31">
        <v>3.76723152147952</v>
      </c>
      <c r="S62" s="31">
        <v>3.641654868806754</v>
      </c>
      <c r="T62" s="31">
        <v>3.5519833315834024</v>
      </c>
      <c r="U62" s="31">
        <v>3.585271202183592</v>
      </c>
      <c r="V62" s="31">
        <v>3.543198984483877</v>
      </c>
      <c r="W62" s="31">
        <v>3.5924389264575827</v>
      </c>
      <c r="X62" s="31">
        <v>3.578180993029392</v>
      </c>
      <c r="Y62" s="31">
        <v>3.6114110415660488</v>
      </c>
      <c r="Z62" s="31">
        <v>3.650566510424342</v>
      </c>
      <c r="AA62" s="31">
        <v>3.5651927732274555</v>
      </c>
      <c r="AB62" s="31">
        <v>3.5909983364025564</v>
      </c>
      <c r="AC62" s="31">
        <v>3.518432804297566</v>
      </c>
      <c r="AD62" s="31">
        <v>3.5035572297586004</v>
      </c>
      <c r="AE62" s="31">
        <v>3.503213360815188</v>
      </c>
      <c r="AF62" s="31">
        <v>3.393732395955104</v>
      </c>
      <c r="AG62" s="31">
        <v>3.36969739677954</v>
      </c>
      <c r="AH62" s="31">
        <v>3.3796254651704376</v>
      </c>
      <c r="AI62" s="31">
        <v>3.3796432421890055</v>
      </c>
      <c r="AJ62" s="31">
        <v>3.3717812569153516</v>
      </c>
      <c r="AK62" s="31">
        <v>3.418811817528151</v>
      </c>
      <c r="AL62" s="31">
        <v>3.479090784723204</v>
      </c>
      <c r="AM62" s="31">
        <v>3.623343111354088</v>
      </c>
      <c r="AN62" s="31">
        <v>3.65900046344479</v>
      </c>
      <c r="AO62" s="31">
        <v>3.5198680651113223</v>
      </c>
      <c r="AP62" s="31">
        <v>3.5247104269212746</v>
      </c>
      <c r="AQ62" s="31">
        <v>3.417254109753247</v>
      </c>
      <c r="AR62" s="31">
        <v>3.287741091456709</v>
      </c>
      <c r="AS62" s="31">
        <v>3.118270496859465</v>
      </c>
      <c r="AT62" s="31">
        <v>2.7151973118934465</v>
      </c>
      <c r="AU62" s="31">
        <v>2.426185248409541</v>
      </c>
      <c r="AV62" s="31">
        <v>2.242545323767374</v>
      </c>
      <c r="AW62" s="31">
        <v>2.1184824405238354</v>
      </c>
      <c r="AX62" s="31">
        <v>2.032794656739222</v>
      </c>
      <c r="AY62" s="31">
        <v>1.9579786670699524</v>
      </c>
      <c r="AZ62" s="27">
        <v>1.869159296316396</v>
      </c>
      <c r="BA62" s="27">
        <v>1.7558096406406996</v>
      </c>
      <c r="BB62" s="27">
        <v>1.7247226702205745</v>
      </c>
      <c r="BC62" s="27">
        <v>1.7143990463950165</v>
      </c>
      <c r="BD62" s="27">
        <v>1.7271937305333878</v>
      </c>
      <c r="BE62" s="27">
        <v>1.7200614055623409</v>
      </c>
      <c r="BF62" s="27">
        <v>1.7131130209179228</v>
      </c>
      <c r="BG62" s="2">
        <v>1.692</v>
      </c>
      <c r="BH62" s="2">
        <v>1.764</v>
      </c>
      <c r="BI62" s="32">
        <v>1.836</v>
      </c>
      <c r="BJ62" s="27">
        <v>1.8108360778083055</v>
      </c>
      <c r="BK62" s="2">
        <v>1.862</v>
      </c>
      <c r="BL62" s="2">
        <v>1.738</v>
      </c>
      <c r="BM62" s="2">
        <v>1.746</v>
      </c>
      <c r="BN62" s="2">
        <v>1.75</v>
      </c>
      <c r="BO62" s="2">
        <v>1.797</v>
      </c>
      <c r="BP62" s="2">
        <v>1.866</v>
      </c>
      <c r="BQ62" s="27">
        <v>1.9033946734440907</v>
      </c>
      <c r="BR62" s="2">
        <v>1.91</v>
      </c>
      <c r="BS62" s="22">
        <v>1.9407038331047441</v>
      </c>
    </row>
    <row r="63" spans="1:71" ht="12.75">
      <c r="A63" s="8" t="s">
        <v>48</v>
      </c>
      <c r="B63" s="23">
        <v>3.5580210653362316</v>
      </c>
      <c r="C63" s="23">
        <v>3.5776245997143303</v>
      </c>
      <c r="D63" s="23">
        <v>3.5722748558834305</v>
      </c>
      <c r="E63" s="23">
        <v>3.5010716071887047</v>
      </c>
      <c r="F63" s="23">
        <v>3.448950246118805</v>
      </c>
      <c r="G63" s="23">
        <v>3.4699157214384666</v>
      </c>
      <c r="H63" s="23">
        <v>3.4643999181933753</v>
      </c>
      <c r="I63" s="23">
        <v>3.387740177156877</v>
      </c>
      <c r="J63" s="23">
        <v>3.246106595204328</v>
      </c>
      <c r="K63" s="23">
        <v>3.0617529397251575</v>
      </c>
      <c r="L63" s="23">
        <v>3.0729901327680698</v>
      </c>
      <c r="M63" s="23">
        <v>2.9596997521486026</v>
      </c>
      <c r="N63" s="23">
        <v>2.833232245419211</v>
      </c>
      <c r="O63" s="23">
        <v>2.9330136489145193</v>
      </c>
      <c r="P63" s="23">
        <v>2.910029385352928</v>
      </c>
      <c r="Q63" s="23">
        <v>2.80155149612223</v>
      </c>
      <c r="R63" s="23">
        <v>2.673877660716085</v>
      </c>
      <c r="S63" s="23">
        <v>2.493674537867925</v>
      </c>
      <c r="T63" s="23">
        <v>2.397117711788374</v>
      </c>
      <c r="U63" s="23">
        <v>2.433246397071188</v>
      </c>
      <c r="V63" s="23">
        <v>2.398971359420827</v>
      </c>
      <c r="W63" s="23">
        <v>2.4296700178899764</v>
      </c>
      <c r="X63" s="23">
        <v>2.4883032131366383</v>
      </c>
      <c r="Y63" s="23">
        <v>2.5568290886292426</v>
      </c>
      <c r="Z63" s="23">
        <v>2.5970108069705335</v>
      </c>
      <c r="AA63" s="23">
        <v>2.5261019850475277</v>
      </c>
      <c r="AB63" s="23">
        <v>2.5240631928344346</v>
      </c>
      <c r="AC63" s="23">
        <v>2.466674737625184</v>
      </c>
      <c r="AD63" s="23">
        <v>2.4519652932816167</v>
      </c>
      <c r="AE63" s="23">
        <v>2.4352300345100075</v>
      </c>
      <c r="AF63" s="23">
        <v>2.3069446282174764</v>
      </c>
      <c r="AG63" s="23">
        <v>2.2782253556609775</v>
      </c>
      <c r="AH63" s="23">
        <v>2.2705461133390594</v>
      </c>
      <c r="AI63" s="23">
        <v>2.2688930518039276</v>
      </c>
      <c r="AJ63" s="23">
        <v>2.252538855497791</v>
      </c>
      <c r="AK63" s="23">
        <v>2.2537794710000303</v>
      </c>
      <c r="AL63" s="23">
        <v>2.1998057636386044</v>
      </c>
      <c r="AM63" s="23">
        <v>2.144652662557957</v>
      </c>
      <c r="AN63" s="23">
        <v>2.145102244564344</v>
      </c>
      <c r="AO63" s="23">
        <v>2.0807043754662393</v>
      </c>
      <c r="AP63" s="23">
        <v>2.0852524796622345</v>
      </c>
      <c r="AQ63" s="23">
        <v>2.0493679664509776</v>
      </c>
      <c r="AR63" s="23">
        <v>1.992525470643046</v>
      </c>
      <c r="AS63" s="23">
        <v>1.9323716614014568</v>
      </c>
      <c r="AT63" s="23">
        <v>1.669155628542096</v>
      </c>
      <c r="AU63" s="23">
        <v>1.522502905526057</v>
      </c>
      <c r="AV63" s="23">
        <v>1.4699673834167941</v>
      </c>
      <c r="AW63" s="23">
        <v>1.427820218270065</v>
      </c>
      <c r="AX63" s="23">
        <v>1.3738069823009913</v>
      </c>
      <c r="AY63" s="23">
        <v>1.3288803395144828</v>
      </c>
      <c r="AZ63" s="27">
        <v>1.292</v>
      </c>
      <c r="BA63" s="27">
        <v>1.198</v>
      </c>
      <c r="BB63" s="27">
        <v>1.187</v>
      </c>
      <c r="BC63" s="27">
        <v>1.199433273387338</v>
      </c>
      <c r="BD63" s="27">
        <v>1.241</v>
      </c>
      <c r="BE63" s="27">
        <v>1.2531150384931644</v>
      </c>
      <c r="BF63" s="2">
        <v>1.239</v>
      </c>
      <c r="BG63" s="2">
        <v>1.251</v>
      </c>
      <c r="BH63" s="2">
        <v>1.321</v>
      </c>
      <c r="BI63" s="9">
        <v>1.412</v>
      </c>
      <c r="BJ63" s="27">
        <v>1.4276175198446892</v>
      </c>
      <c r="BK63" s="27">
        <v>1.4478104137609498</v>
      </c>
      <c r="BL63" s="27">
        <v>1.3369896343560626</v>
      </c>
      <c r="BM63" s="2">
        <v>1.34</v>
      </c>
      <c r="BN63" s="27">
        <v>1.3666729248857192</v>
      </c>
      <c r="BO63" s="27">
        <v>1.4037867075110477</v>
      </c>
      <c r="BP63" s="27">
        <v>1.4795236055481265</v>
      </c>
      <c r="BQ63" s="27">
        <v>1.5224974610244797</v>
      </c>
      <c r="BR63" s="2">
        <v>1.543</v>
      </c>
      <c r="BS63" s="22">
        <v>1.5640997303811501</v>
      </c>
    </row>
    <row r="64" spans="1:69" ht="12.75">
      <c r="A64" s="19" t="s">
        <v>49</v>
      </c>
      <c r="B64" s="54" t="s">
        <v>3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</row>
    <row r="65" spans="1:71" ht="12.75">
      <c r="A65" s="8" t="s">
        <v>50</v>
      </c>
      <c r="B65" s="21">
        <v>28.25646281361334</v>
      </c>
      <c r="C65" s="21">
        <v>28.130442703102283</v>
      </c>
      <c r="D65" s="21">
        <v>28.095464051272113</v>
      </c>
      <c r="E65" s="21">
        <v>28.11165435889555</v>
      </c>
      <c r="F65" s="21">
        <v>28.005351892241123</v>
      </c>
      <c r="G65" s="21">
        <v>27.927919184191087</v>
      </c>
      <c r="H65" s="21">
        <v>27.669135613515106</v>
      </c>
      <c r="I65" s="21">
        <v>27.570308560275777</v>
      </c>
      <c r="J65" s="21">
        <v>27.37292989650797</v>
      </c>
      <c r="K65" s="21">
        <v>27.01921618296356</v>
      </c>
      <c r="L65" s="21">
        <v>26.902742372432044</v>
      </c>
      <c r="M65" s="21">
        <v>26.761493350562617</v>
      </c>
      <c r="N65" s="21">
        <v>26.654442862720153</v>
      </c>
      <c r="O65" s="21">
        <v>26.71981698498102</v>
      </c>
      <c r="P65" s="21">
        <v>26.75569296872545</v>
      </c>
      <c r="Q65" s="21">
        <v>26.729680437030847</v>
      </c>
      <c r="R65" s="21">
        <v>26.603040018353887</v>
      </c>
      <c r="S65" s="21">
        <v>26.483951756503107</v>
      </c>
      <c r="T65" s="21">
        <v>26.36586739787053</v>
      </c>
      <c r="U65" s="21">
        <v>26.273004482811512</v>
      </c>
      <c r="V65" s="21">
        <v>26.248052713567635</v>
      </c>
      <c r="W65" s="21">
        <v>26.246284015583306</v>
      </c>
      <c r="X65" s="21">
        <v>26.20360590622296</v>
      </c>
      <c r="Y65" s="21">
        <v>26.19634856762792</v>
      </c>
      <c r="Z65" s="21">
        <v>26.071968212304693</v>
      </c>
      <c r="AA65" s="21">
        <v>25.942533854870018</v>
      </c>
      <c r="AB65" s="21">
        <v>25.875569842909957</v>
      </c>
      <c r="AC65" s="21">
        <v>25.749385846867575</v>
      </c>
      <c r="AD65" s="21">
        <v>25.62836150374777</v>
      </c>
      <c r="AE65" s="21">
        <v>25.494929564232127</v>
      </c>
      <c r="AF65" s="21">
        <v>25.362275225234658</v>
      </c>
      <c r="AG65" s="21">
        <v>25.408958914000046</v>
      </c>
      <c r="AH65" s="21">
        <v>25.280158302359176</v>
      </c>
      <c r="AI65" s="21">
        <v>25.266371209256153</v>
      </c>
      <c r="AJ65" s="21">
        <v>25.19268753068142</v>
      </c>
      <c r="AK65" s="21">
        <v>25.132671713870472</v>
      </c>
      <c r="AL65" s="21">
        <v>25.127198739571195</v>
      </c>
      <c r="AM65" s="21">
        <v>25.067217492102266</v>
      </c>
      <c r="AN65" s="21">
        <v>25.106288251362912</v>
      </c>
      <c r="AO65" s="21">
        <v>25.09427005689293</v>
      </c>
      <c r="AP65" s="21">
        <v>25.109643260583518</v>
      </c>
      <c r="AQ65" s="21">
        <v>25.002296133452706</v>
      </c>
      <c r="AR65" s="21">
        <v>25.042658407372777</v>
      </c>
      <c r="AS65" s="21">
        <v>25.175310793421698</v>
      </c>
      <c r="AT65" s="21">
        <v>25.45598902538896</v>
      </c>
      <c r="AU65" s="21">
        <v>25.635472292433615</v>
      </c>
      <c r="AV65" s="21">
        <v>25.832733281558834</v>
      </c>
      <c r="AW65" s="21">
        <v>26.03773133102388</v>
      </c>
      <c r="AX65" s="21">
        <v>26.215094139194065</v>
      </c>
      <c r="AY65" s="21">
        <v>26.3917356201572</v>
      </c>
      <c r="AZ65" s="22">
        <v>26.593855838888544</v>
      </c>
      <c r="BA65" s="22">
        <v>26.834991465709294</v>
      </c>
      <c r="BB65" s="22">
        <v>27.01692137172895</v>
      </c>
      <c r="BC65" s="22">
        <v>27.26423908435042</v>
      </c>
      <c r="BD65" s="22">
        <v>27.446275077359292</v>
      </c>
      <c r="BE65" s="22">
        <v>27.704666320719625</v>
      </c>
      <c r="BF65" s="22">
        <v>27.910505859010087</v>
      </c>
      <c r="BG65" s="2">
        <v>28.07</v>
      </c>
      <c r="BH65" s="2">
        <v>28.28</v>
      </c>
      <c r="BI65" s="24">
        <v>28.491814146851937</v>
      </c>
      <c r="BJ65" s="22">
        <v>28.5</v>
      </c>
      <c r="BK65" s="41">
        <v>28.89</v>
      </c>
      <c r="BL65" s="41">
        <v>29.105654092014046</v>
      </c>
      <c r="BM65" s="22">
        <v>28.774736772417768</v>
      </c>
      <c r="BN65" s="22">
        <v>28.81600596488434</v>
      </c>
      <c r="BO65" s="22">
        <v>28.837964767120408</v>
      </c>
      <c r="BP65" s="22">
        <v>28.81797096053212</v>
      </c>
      <c r="BQ65" s="22">
        <v>28.794123241938195</v>
      </c>
      <c r="BR65" s="2">
        <v>28.86</v>
      </c>
      <c r="BS65" s="22">
        <v>28.851562176464988</v>
      </c>
    </row>
    <row r="66" spans="1:71" ht="12.75" customHeight="1">
      <c r="A66" s="8" t="s">
        <v>51</v>
      </c>
      <c r="B66" s="21">
        <v>23.461537666876108</v>
      </c>
      <c r="C66" s="21">
        <v>23.402886684929687</v>
      </c>
      <c r="D66" s="21">
        <v>23.39483408469585</v>
      </c>
      <c r="E66" s="21">
        <v>23.38517566032172</v>
      </c>
      <c r="F66" s="21">
        <v>23.32852797397622</v>
      </c>
      <c r="G66" s="21">
        <v>23.22363998234649</v>
      </c>
      <c r="H66" s="21">
        <v>23.027192614963557</v>
      </c>
      <c r="I66" s="21">
        <v>23.021681390580564</v>
      </c>
      <c r="J66" s="21">
        <v>22.858991744738823</v>
      </c>
      <c r="K66" s="21">
        <v>22.797481184072307</v>
      </c>
      <c r="L66" s="21">
        <v>22.71917201277512</v>
      </c>
      <c r="M66" s="21">
        <v>22.637010398474466</v>
      </c>
      <c r="N66" s="21">
        <v>22.675118583907008</v>
      </c>
      <c r="O66" s="21">
        <v>22.64449894562814</v>
      </c>
      <c r="P66" s="21">
        <v>22.615070723979304</v>
      </c>
      <c r="Q66" s="21">
        <v>22.65477317958109</v>
      </c>
      <c r="R66" s="21">
        <v>22.652321324647968</v>
      </c>
      <c r="S66" s="21">
        <v>22.6212073972352</v>
      </c>
      <c r="T66" s="21">
        <v>22.55934386734434</v>
      </c>
      <c r="U66" s="21">
        <v>22.554324342220962</v>
      </c>
      <c r="V66" s="21">
        <v>22.638183282880323</v>
      </c>
      <c r="W66" s="21">
        <v>22.74179845174807</v>
      </c>
      <c r="X66" s="21">
        <v>22.71744747076201</v>
      </c>
      <c r="Y66" s="21">
        <v>22.746897211896822</v>
      </c>
      <c r="Z66" s="21">
        <v>22.703533818511517</v>
      </c>
      <c r="AA66" s="21">
        <v>22.75033612360637</v>
      </c>
      <c r="AB66" s="21">
        <v>22.75348951155248</v>
      </c>
      <c r="AC66" s="21">
        <v>22.74320091114782</v>
      </c>
      <c r="AD66" s="21">
        <v>22.71382870359361</v>
      </c>
      <c r="AE66" s="21">
        <v>22.694396346460554</v>
      </c>
      <c r="AF66" s="21">
        <v>22.685865489669485</v>
      </c>
      <c r="AG66" s="21">
        <v>22.71034608085703</v>
      </c>
      <c r="AH66" s="21">
        <v>22.65447344590926</v>
      </c>
      <c r="AI66" s="21">
        <v>22.64463495745842</v>
      </c>
      <c r="AJ66" s="21">
        <v>22.634214287146055</v>
      </c>
      <c r="AK66" s="21">
        <v>22.614053759415015</v>
      </c>
      <c r="AL66" s="21">
        <v>22.617568461036473</v>
      </c>
      <c r="AM66" s="21">
        <v>22.625048788814155</v>
      </c>
      <c r="AN66" s="21">
        <v>22.6580628819872</v>
      </c>
      <c r="AO66" s="21">
        <v>22.64953294711144</v>
      </c>
      <c r="AP66" s="21">
        <v>22.656916064505396</v>
      </c>
      <c r="AQ66" s="21">
        <v>22.52099245400442</v>
      </c>
      <c r="AR66" s="21">
        <v>22.52104216150072</v>
      </c>
      <c r="AS66" s="21">
        <v>22.6277514086323</v>
      </c>
      <c r="AT66" s="21">
        <v>22.82788790509042</v>
      </c>
      <c r="AU66" s="21">
        <v>23.010307803808633</v>
      </c>
      <c r="AV66" s="21">
        <v>23.18421233135856</v>
      </c>
      <c r="AW66" s="21">
        <v>23.387828887199753</v>
      </c>
      <c r="AX66" s="21">
        <v>23.59931803730905</v>
      </c>
      <c r="AY66" s="21">
        <v>23.83073095086842</v>
      </c>
      <c r="AZ66" s="22">
        <v>24.15864005832493</v>
      </c>
      <c r="BA66" s="22">
        <v>24.34786523262979</v>
      </c>
      <c r="BB66" s="22">
        <v>24.71555551379457</v>
      </c>
      <c r="BC66" s="22">
        <v>25.01002864856481</v>
      </c>
      <c r="BD66" s="22">
        <v>25.347372992680903</v>
      </c>
      <c r="BE66" s="22">
        <v>25.69177390106435</v>
      </c>
      <c r="BF66" s="22">
        <v>25.947158004415748</v>
      </c>
      <c r="BG66" s="2">
        <v>26.15</v>
      </c>
      <c r="BH66" s="22">
        <v>26.42</v>
      </c>
      <c r="BI66" s="24">
        <v>26.732726721722138</v>
      </c>
      <c r="BJ66" s="22">
        <v>26.53</v>
      </c>
      <c r="BK66" s="2">
        <v>27.47</v>
      </c>
      <c r="BL66" s="22">
        <v>27.29038058728214</v>
      </c>
      <c r="BM66" s="22">
        <v>26.91170380611953</v>
      </c>
      <c r="BN66" s="22">
        <v>26.988364482702213</v>
      </c>
      <c r="BO66" s="22">
        <v>27.05125627279363</v>
      </c>
      <c r="BP66" s="22">
        <v>27.063441945056304</v>
      </c>
      <c r="BQ66" s="27">
        <v>27.05806734854689</v>
      </c>
      <c r="BR66" s="2">
        <v>27.16</v>
      </c>
      <c r="BS66" s="22">
        <v>27.217031597742636</v>
      </c>
    </row>
    <row r="67" spans="1:71" ht="12.75">
      <c r="A67" s="8" t="s">
        <v>52</v>
      </c>
      <c r="B67" s="23">
        <v>1.7256402166880722</v>
      </c>
      <c r="C67" s="23">
        <v>1.7351479308614501</v>
      </c>
      <c r="D67" s="23">
        <v>1.7325533051034638</v>
      </c>
      <c r="E67" s="23">
        <v>1.6980197294865218</v>
      </c>
      <c r="F67" s="23">
        <v>1.6727408693676202</v>
      </c>
      <c r="G67" s="23">
        <v>1.6829091248976562</v>
      </c>
      <c r="H67" s="23">
        <v>1.680233960323787</v>
      </c>
      <c r="I67" s="23">
        <v>1.6430539859210853</v>
      </c>
      <c r="J67" s="23">
        <v>1.5743616986740991</v>
      </c>
      <c r="K67" s="23">
        <v>1.4849501757667014</v>
      </c>
      <c r="L67" s="23">
        <v>1.4904002143925137</v>
      </c>
      <c r="M67" s="23">
        <v>1.4354543797920722</v>
      </c>
      <c r="N67" s="23">
        <v>1.3741176390283172</v>
      </c>
      <c r="O67" s="23">
        <v>1.422511619723542</v>
      </c>
      <c r="P67" s="23">
        <v>1.41136425189617</v>
      </c>
      <c r="Q67" s="23">
        <v>1.3587524756192815</v>
      </c>
      <c r="R67" s="23">
        <v>1.2968306654473012</v>
      </c>
      <c r="S67" s="23">
        <v>1.2094321508659436</v>
      </c>
      <c r="T67" s="23">
        <v>1.1626020902173615</v>
      </c>
      <c r="U67" s="23">
        <v>1.1801245025795262</v>
      </c>
      <c r="V67" s="23">
        <v>1.163501109319101</v>
      </c>
      <c r="W67" s="23">
        <v>1.1783899586766384</v>
      </c>
      <c r="X67" s="23">
        <v>1.2068270583712695</v>
      </c>
      <c r="Y67" s="23">
        <v>1.2400621079851826</v>
      </c>
      <c r="Z67" s="23">
        <v>1.2595502413807087</v>
      </c>
      <c r="AA67" s="23">
        <v>1.2251594627480509</v>
      </c>
      <c r="AB67" s="23">
        <v>1.2241706485247008</v>
      </c>
      <c r="AC67" s="23">
        <v>1.1963372477482141</v>
      </c>
      <c r="AD67" s="23">
        <v>1.1892031672415841</v>
      </c>
      <c r="AE67" s="23">
        <v>1.1810865667373536</v>
      </c>
      <c r="AF67" s="23">
        <v>1.118868144685476</v>
      </c>
      <c r="AG67" s="23">
        <v>1.104939297495574</v>
      </c>
      <c r="AH67" s="23">
        <v>1.1012148649694438</v>
      </c>
      <c r="AI67" s="23">
        <v>1.100413130124905</v>
      </c>
      <c r="AJ67" s="23">
        <v>1.0924813449164288</v>
      </c>
      <c r="AK67" s="23">
        <v>1.0930830434350147</v>
      </c>
      <c r="AL67" s="23">
        <v>1.0669057953647232</v>
      </c>
      <c r="AM67" s="23">
        <v>1.0401565413406093</v>
      </c>
      <c r="AN67" s="23">
        <v>1.0403745886137068</v>
      </c>
      <c r="AO67" s="23">
        <v>1.009141622101126</v>
      </c>
      <c r="AP67" s="23">
        <v>1.0113474526361836</v>
      </c>
      <c r="AQ67" s="23">
        <v>0.9939434637287241</v>
      </c>
      <c r="AR67" s="23">
        <v>0.9663748532618772</v>
      </c>
      <c r="AS67" s="23">
        <v>0.9372002557797066</v>
      </c>
      <c r="AT67" s="23">
        <v>0.8095404798429165</v>
      </c>
      <c r="AU67" s="23">
        <v>0.7384139091801376</v>
      </c>
      <c r="AV67" s="23">
        <v>0.7129341809571451</v>
      </c>
      <c r="AW67" s="23">
        <v>0.6924928058609815</v>
      </c>
      <c r="AX67" s="23">
        <v>0.6662963864159808</v>
      </c>
      <c r="AY67" s="23">
        <v>0.6445069646645242</v>
      </c>
      <c r="AZ67" s="27">
        <v>0.63</v>
      </c>
      <c r="BA67" s="27">
        <v>0.58</v>
      </c>
      <c r="BB67" s="27">
        <v>0.58</v>
      </c>
      <c r="BC67" s="27">
        <v>0.5835830448823314</v>
      </c>
      <c r="BD67" s="27">
        <v>0.6</v>
      </c>
      <c r="BE67" s="27">
        <v>0.6077079533126971</v>
      </c>
      <c r="BF67" s="27">
        <v>0.6011251271521122</v>
      </c>
      <c r="BG67" s="2">
        <v>0.607</v>
      </c>
      <c r="BH67" s="27">
        <v>0.641</v>
      </c>
      <c r="BI67" s="32">
        <v>0.6842826193163156</v>
      </c>
      <c r="BJ67" s="27">
        <v>0.6835142435334508</v>
      </c>
      <c r="BK67" s="27">
        <v>0.7021880506740606</v>
      </c>
      <c r="BL67" s="27">
        <v>0.648</v>
      </c>
      <c r="BM67" s="27">
        <v>0.65399</v>
      </c>
      <c r="BN67" s="27">
        <v>0.6686279205404643</v>
      </c>
      <c r="BO67" s="27">
        <v>0.6802850213073481</v>
      </c>
      <c r="BP67" s="27">
        <v>0.7214579659520404</v>
      </c>
      <c r="BQ67" s="27">
        <v>0.7820515581581982</v>
      </c>
      <c r="BR67" s="2">
        <v>0.749</v>
      </c>
      <c r="BS67" s="27">
        <v>0.7658384725271884</v>
      </c>
    </row>
    <row r="68" spans="1:71" ht="12.75">
      <c r="A68" s="8" t="s">
        <v>53</v>
      </c>
      <c r="B68" s="23">
        <v>1.475</v>
      </c>
      <c r="C68" s="23">
        <v>1.487</v>
      </c>
      <c r="D68" s="23">
        <v>1.552</v>
      </c>
      <c r="E68" s="23">
        <v>1.54</v>
      </c>
      <c r="F68" s="23">
        <v>1.539</v>
      </c>
      <c r="G68" s="23">
        <v>1.583</v>
      </c>
      <c r="H68" s="23">
        <v>1.59</v>
      </c>
      <c r="I68" s="23">
        <v>1.525</v>
      </c>
      <c r="J68" s="23">
        <v>1.492</v>
      </c>
      <c r="K68" s="23">
        <v>1.407</v>
      </c>
      <c r="L68" s="23">
        <v>1.426</v>
      </c>
      <c r="M68" s="23">
        <v>1.385</v>
      </c>
      <c r="N68" s="23">
        <v>1.324</v>
      </c>
      <c r="O68" s="23">
        <v>1.364</v>
      </c>
      <c r="P68" s="23">
        <v>1.357</v>
      </c>
      <c r="Q68" s="23">
        <v>1.302</v>
      </c>
      <c r="R68" s="23">
        <v>1.251</v>
      </c>
      <c r="S68" s="23">
        <v>1.163</v>
      </c>
      <c r="T68" s="23">
        <v>1.119</v>
      </c>
      <c r="U68" s="23">
        <v>1.139</v>
      </c>
      <c r="V68" s="23">
        <v>1.125</v>
      </c>
      <c r="W68" s="23">
        <v>1.141</v>
      </c>
      <c r="X68" s="23">
        <v>1.171</v>
      </c>
      <c r="Y68" s="23">
        <v>1.213</v>
      </c>
      <c r="Z68" s="23">
        <v>1.234</v>
      </c>
      <c r="AA68" s="23">
        <v>1.209</v>
      </c>
      <c r="AB68" s="23">
        <v>1.193</v>
      </c>
      <c r="AC68" s="23">
        <v>1.171</v>
      </c>
      <c r="AD68" s="23">
        <v>1.174</v>
      </c>
      <c r="AE68" s="23">
        <v>1.17</v>
      </c>
      <c r="AF68" s="23">
        <v>1.098</v>
      </c>
      <c r="AG68" s="23">
        <v>1.09</v>
      </c>
      <c r="AH68" s="23">
        <v>1.084</v>
      </c>
      <c r="AI68" s="23">
        <v>1.086</v>
      </c>
      <c r="AJ68" s="23">
        <v>1.08</v>
      </c>
      <c r="AK68" s="23">
        <v>1.075</v>
      </c>
      <c r="AL68" s="23">
        <v>1.051</v>
      </c>
      <c r="AM68" s="23">
        <v>1.03</v>
      </c>
      <c r="AN68" s="23">
        <v>1.027</v>
      </c>
      <c r="AO68" s="23">
        <v>0.998</v>
      </c>
      <c r="AP68" s="23">
        <v>0.993</v>
      </c>
      <c r="AQ68" s="23">
        <v>0.98</v>
      </c>
      <c r="AR68" s="23">
        <v>0.957</v>
      </c>
      <c r="AS68" s="23">
        <v>0.915</v>
      </c>
      <c r="AT68" s="23">
        <v>0.801</v>
      </c>
      <c r="AU68" s="23">
        <v>0.73</v>
      </c>
      <c r="AV68" s="23">
        <v>0.7</v>
      </c>
      <c r="AW68" s="23">
        <v>0.685</v>
      </c>
      <c r="AX68" s="23">
        <v>0.661</v>
      </c>
      <c r="AY68" s="23">
        <v>0.641</v>
      </c>
      <c r="AZ68" s="27">
        <v>0.62</v>
      </c>
      <c r="BA68" s="27">
        <v>0.57</v>
      </c>
      <c r="BB68" s="27">
        <v>0.57</v>
      </c>
      <c r="BC68" s="27">
        <v>0.57</v>
      </c>
      <c r="BD68" s="27">
        <v>0.59</v>
      </c>
      <c r="BE68" s="27">
        <v>0.6</v>
      </c>
      <c r="BF68" s="27">
        <v>0.596</v>
      </c>
      <c r="BG68" s="2">
        <v>0.602</v>
      </c>
      <c r="BH68" s="27">
        <v>0.635</v>
      </c>
      <c r="BI68" s="32">
        <v>0.673</v>
      </c>
      <c r="BJ68" s="27">
        <v>0.6782438600865073</v>
      </c>
      <c r="BK68" s="27">
        <v>0.7065661243968195</v>
      </c>
      <c r="BL68" s="27">
        <v>0.6424766879443842</v>
      </c>
      <c r="BM68" s="27">
        <v>0.6465</v>
      </c>
      <c r="BN68" s="27">
        <v>0.6613451880349986</v>
      </c>
      <c r="BO68" s="27">
        <v>0.6753183734938126</v>
      </c>
      <c r="BP68" s="27">
        <v>0.7139618827726135</v>
      </c>
      <c r="BQ68" s="27">
        <v>0.7749726323375744</v>
      </c>
      <c r="BR68" s="2">
        <v>0.741</v>
      </c>
      <c r="BS68" s="27">
        <v>0.757751589242364</v>
      </c>
    </row>
    <row r="69" spans="1:71" ht="12.75">
      <c r="A69" s="8" t="s">
        <v>54</v>
      </c>
      <c r="B69" s="21">
        <v>5.451484934095898</v>
      </c>
      <c r="C69" s="21">
        <v>4.703887091114663</v>
      </c>
      <c r="D69" s="21">
        <v>4.41859785499284</v>
      </c>
      <c r="E69" s="21">
        <v>4.378280217916226</v>
      </c>
      <c r="F69" s="21">
        <v>4.538097296645186</v>
      </c>
      <c r="G69" s="21">
        <v>4.700200727388358</v>
      </c>
      <c r="H69" s="21">
        <v>4.975564208518754</v>
      </c>
      <c r="I69" s="21">
        <v>4.837956856139781</v>
      </c>
      <c r="J69" s="21">
        <v>4.785971604153422</v>
      </c>
      <c r="K69" s="21">
        <v>4.640843013458557</v>
      </c>
      <c r="L69" s="21">
        <v>4.686573509504044</v>
      </c>
      <c r="M69" s="21">
        <v>4.412979751677929</v>
      </c>
      <c r="N69" s="21">
        <v>4.664355127842249</v>
      </c>
      <c r="O69" s="21">
        <v>4.67113484039532</v>
      </c>
      <c r="P69" s="21">
        <v>5.002279981760146</v>
      </c>
      <c r="Q69" s="21">
        <v>5.298309150342168</v>
      </c>
      <c r="R69" s="21">
        <v>5.3257604319959135</v>
      </c>
      <c r="S69" s="21">
        <v>5.749990416682639</v>
      </c>
      <c r="T69" s="21">
        <v>5.942843787735176</v>
      </c>
      <c r="U69" s="21">
        <v>6.16201561955927</v>
      </c>
      <c r="V69" s="21">
        <v>6.20673543913145</v>
      </c>
      <c r="W69" s="21">
        <v>6.042047204613015</v>
      </c>
      <c r="X69" s="21">
        <v>5.723426142593911</v>
      </c>
      <c r="Y69" s="21">
        <v>5.141185014310736</v>
      </c>
      <c r="Z69" s="21">
        <v>5.291376714279901</v>
      </c>
      <c r="AA69" s="21">
        <v>5.262676371325173</v>
      </c>
      <c r="AB69" s="21">
        <v>5.14583001750756</v>
      </c>
      <c r="AC69" s="21">
        <v>5.167718962266974</v>
      </c>
      <c r="AD69" s="21">
        <v>5.231336478610792</v>
      </c>
      <c r="AE69" s="21">
        <v>5.432703267947943</v>
      </c>
      <c r="AF69" s="21">
        <v>5.735478478896782</v>
      </c>
      <c r="AG69" s="21">
        <v>5.712641963733992</v>
      </c>
      <c r="AH69" s="21">
        <v>5.910378573268091</v>
      </c>
      <c r="AI69" s="21">
        <v>5.990619055853363</v>
      </c>
      <c r="AJ69" s="21">
        <v>6.259784334117905</v>
      </c>
      <c r="AK69" s="21">
        <v>6.58282310110872</v>
      </c>
      <c r="AL69" s="21">
        <v>6.851815930899921</v>
      </c>
      <c r="AM69" s="21">
        <v>7.06214020042169</v>
      </c>
      <c r="AN69" s="21">
        <v>6.830107938177601</v>
      </c>
      <c r="AO69" s="21">
        <v>7.20409532566288</v>
      </c>
      <c r="AP69" s="21">
        <v>7.6303022764025386</v>
      </c>
      <c r="AQ69" s="21">
        <v>8.975528195774434</v>
      </c>
      <c r="AR69" s="21">
        <v>9.795058469005427</v>
      </c>
      <c r="AS69" s="21">
        <v>10.583966405283828</v>
      </c>
      <c r="AT69" s="21">
        <v>11.73699057679611</v>
      </c>
      <c r="AU69" s="21">
        <v>12.628916131543102</v>
      </c>
      <c r="AV69" s="21">
        <v>14.058280734887266</v>
      </c>
      <c r="AW69" s="21">
        <v>15.132421322191522</v>
      </c>
      <c r="AX69" s="21">
        <v>15.348322762387017</v>
      </c>
      <c r="AY69" s="21">
        <v>16.939910059842074</v>
      </c>
      <c r="AZ69" s="22">
        <v>18.30003973557779</v>
      </c>
      <c r="BA69" s="22">
        <v>19.794324445396647</v>
      </c>
      <c r="BB69" s="22">
        <v>21.64592926423043</v>
      </c>
      <c r="BC69" s="22">
        <v>23.38532640092432</v>
      </c>
      <c r="BD69" s="22">
        <v>24.839690129359873</v>
      </c>
      <c r="BE69" s="22">
        <v>26.02837528604119</v>
      </c>
      <c r="BF69" s="22">
        <v>27.50822216473892</v>
      </c>
      <c r="BG69" s="2">
        <v>28.79</v>
      </c>
      <c r="BH69" s="22">
        <v>30.01</v>
      </c>
      <c r="BI69" s="9">
        <v>31.62</v>
      </c>
      <c r="BJ69" s="22">
        <v>32.96143022678365</v>
      </c>
      <c r="BK69" s="22">
        <v>34.04</v>
      </c>
      <c r="BL69" s="22">
        <v>35.367495288521944</v>
      </c>
      <c r="BM69" s="22">
        <v>36.98448</v>
      </c>
      <c r="BN69" s="22">
        <v>38.94208929187942</v>
      </c>
      <c r="BO69" s="22">
        <v>39.18024531491673</v>
      </c>
      <c r="BP69" s="22">
        <v>40.19667460083048</v>
      </c>
      <c r="BQ69" s="22">
        <v>40.07141748175749</v>
      </c>
      <c r="BR69" s="2">
        <v>39.99</v>
      </c>
      <c r="BS69" s="22">
        <f>BS35/BS32*100</f>
        <v>40.24783538402216</v>
      </c>
    </row>
    <row r="70" spans="1:71" ht="12.75">
      <c r="A70" s="8" t="s">
        <v>55</v>
      </c>
      <c r="B70" s="21">
        <v>24.720983907173796</v>
      </c>
      <c r="C70" s="21">
        <v>23.87296040932206</v>
      </c>
      <c r="D70" s="21">
        <v>25.504457245840438</v>
      </c>
      <c r="E70" s="21">
        <v>24.76848699441645</v>
      </c>
      <c r="F70" s="21">
        <v>26.94554633970429</v>
      </c>
      <c r="G70" s="21">
        <v>30.3269648130359</v>
      </c>
      <c r="H70" s="21">
        <v>28.569455474603778</v>
      </c>
      <c r="I70" s="21">
        <v>27.340836900980527</v>
      </c>
      <c r="J70" s="21">
        <v>29.007853591757332</v>
      </c>
      <c r="K70" s="21">
        <v>28.928379106085085</v>
      </c>
      <c r="L70" s="21">
        <v>30.824410756563836</v>
      </c>
      <c r="M70" s="21">
        <v>32.3585237258348</v>
      </c>
      <c r="N70" s="21">
        <v>33.04787714543812</v>
      </c>
      <c r="O70" s="21">
        <v>35.08054478859216</v>
      </c>
      <c r="P70" s="21">
        <v>37.26974514256876</v>
      </c>
      <c r="Q70" s="21">
        <v>38.74177084103854</v>
      </c>
      <c r="R70" s="21">
        <v>40.142935678944475</v>
      </c>
      <c r="S70" s="21">
        <v>42.3560190132282</v>
      </c>
      <c r="T70" s="21">
        <v>43.661063120541954</v>
      </c>
      <c r="U70" s="21">
        <v>43.90056723390057</v>
      </c>
      <c r="V70" s="21">
        <v>43.361279001754724</v>
      </c>
      <c r="W70" s="21">
        <v>44.428302061760064</v>
      </c>
      <c r="X70" s="21">
        <v>45.21668267411741</v>
      </c>
      <c r="Y70" s="21">
        <v>45.189189189189186</v>
      </c>
      <c r="Z70" s="21">
        <v>46.749111958952774</v>
      </c>
      <c r="AA70" s="21">
        <v>48.007751937984494</v>
      </c>
      <c r="AB70" s="21">
        <v>48.89421116999592</v>
      </c>
      <c r="AC70" s="21">
        <v>49.70352726535577</v>
      </c>
      <c r="AD70" s="21">
        <v>50.71974185090882</v>
      </c>
      <c r="AE70" s="21">
        <v>51.535888466154276</v>
      </c>
      <c r="AF70" s="21">
        <v>51.73153123812626</v>
      </c>
      <c r="AG70" s="21">
        <v>52.13067376891256</v>
      </c>
      <c r="AH70" s="21">
        <v>53.94489228435806</v>
      </c>
      <c r="AI70" s="21">
        <v>53.905876395960505</v>
      </c>
      <c r="AJ70" s="21">
        <v>54.62970835813281</v>
      </c>
      <c r="AK70" s="21">
        <v>54.518975413347036</v>
      </c>
      <c r="AL70" s="21">
        <v>55.22064500801805</v>
      </c>
      <c r="AM70" s="21">
        <v>55.96128993478195</v>
      </c>
      <c r="AN70" s="21">
        <v>55.00819522855582</v>
      </c>
      <c r="AO70" s="21">
        <v>55.07341867469879</v>
      </c>
      <c r="AP70" s="21">
        <v>55.450579114222045</v>
      </c>
      <c r="AQ70" s="21">
        <v>52.74566028427836</v>
      </c>
      <c r="AR70" s="21">
        <v>53.78495916274794</v>
      </c>
      <c r="AS70" s="21">
        <v>55.7995104665181</v>
      </c>
      <c r="AT70" s="21">
        <v>54.316443790128</v>
      </c>
      <c r="AU70" s="21">
        <v>53.83206788744975</v>
      </c>
      <c r="AV70" s="21">
        <v>54.15657036346692</v>
      </c>
      <c r="AW70" s="21">
        <v>53.53559370393266</v>
      </c>
      <c r="AX70" s="21">
        <v>51.49282667700659</v>
      </c>
      <c r="AY70" s="21">
        <v>50.388523610280934</v>
      </c>
      <c r="AZ70" s="22">
        <v>47.7563135124258</v>
      </c>
      <c r="BA70" s="22">
        <v>47.63997488727812</v>
      </c>
      <c r="BB70" s="22">
        <v>45.26492170797943</v>
      </c>
      <c r="BC70" s="2">
        <v>42.98</v>
      </c>
      <c r="BD70" s="2">
        <v>44.12</v>
      </c>
      <c r="BE70" s="22">
        <v>41.183136899365365</v>
      </c>
      <c r="BF70" s="2">
        <v>37.54</v>
      </c>
      <c r="BG70" s="2">
        <v>37.95</v>
      </c>
      <c r="BH70" s="22">
        <v>37.33</v>
      </c>
      <c r="BI70" s="9">
        <v>35.03</v>
      </c>
      <c r="BJ70" s="22">
        <v>31.1966</v>
      </c>
      <c r="BK70" s="2">
        <v>29.47</v>
      </c>
      <c r="BL70" s="22">
        <v>33.32163906820095</v>
      </c>
      <c r="BM70" s="22">
        <v>32.67713632677136</v>
      </c>
      <c r="BN70" s="22">
        <v>30.330012453300125</v>
      </c>
      <c r="BO70" s="22">
        <v>28.744020605911935</v>
      </c>
      <c r="BP70" s="22">
        <v>27.374260355029584</v>
      </c>
      <c r="BQ70" s="22">
        <v>26.481240040562078</v>
      </c>
      <c r="BR70" s="2">
        <v>28.29</v>
      </c>
      <c r="BS70" s="22">
        <v>24.23980649619903</v>
      </c>
    </row>
    <row r="71" spans="1:71" ht="12.75">
      <c r="A71" s="8" t="s">
        <v>56</v>
      </c>
      <c r="B71" s="10" t="s">
        <v>26</v>
      </c>
      <c r="C71" s="10" t="s">
        <v>26</v>
      </c>
      <c r="D71" s="10" t="s">
        <v>26</v>
      </c>
      <c r="E71" s="10" t="s">
        <v>26</v>
      </c>
      <c r="F71" s="10" t="s">
        <v>26</v>
      </c>
      <c r="G71" s="10" t="s">
        <v>26</v>
      </c>
      <c r="H71" s="10" t="s">
        <v>26</v>
      </c>
      <c r="I71" s="10" t="s">
        <v>26</v>
      </c>
      <c r="J71" s="10" t="s">
        <v>26</v>
      </c>
      <c r="K71" s="10" t="s">
        <v>26</v>
      </c>
      <c r="L71" s="10" t="s">
        <v>26</v>
      </c>
      <c r="M71" s="10" t="s">
        <v>26</v>
      </c>
      <c r="N71" s="10" t="s">
        <v>26</v>
      </c>
      <c r="O71" s="10" t="s">
        <v>26</v>
      </c>
      <c r="P71" s="10" t="s">
        <v>26</v>
      </c>
      <c r="Q71" s="10" t="s">
        <v>26</v>
      </c>
      <c r="R71" s="10" t="s">
        <v>26</v>
      </c>
      <c r="S71" s="10" t="s">
        <v>26</v>
      </c>
      <c r="T71" s="10" t="s">
        <v>26</v>
      </c>
      <c r="U71" s="10" t="s">
        <v>26</v>
      </c>
      <c r="V71" s="10" t="s">
        <v>26</v>
      </c>
      <c r="W71" s="23">
        <v>0.9068141176036766</v>
      </c>
      <c r="X71" s="23">
        <v>0.8178338145062488</v>
      </c>
      <c r="Y71" s="23">
        <v>0.7756255243171783</v>
      </c>
      <c r="Z71" s="23">
        <v>0.7803116749020889</v>
      </c>
      <c r="AA71" s="23">
        <v>0.7683219979093652</v>
      </c>
      <c r="AB71" s="23">
        <v>0.7940094719916735</v>
      </c>
      <c r="AC71" s="23">
        <v>0.7913484038487608</v>
      </c>
      <c r="AD71" s="23">
        <v>0.7847663719422319</v>
      </c>
      <c r="AE71" s="23">
        <v>0.8068991762733965</v>
      </c>
      <c r="AF71" s="23">
        <v>0.8315560631926078</v>
      </c>
      <c r="AG71" s="23">
        <v>0.8392006433662883</v>
      </c>
      <c r="AH71" s="23">
        <v>0.858150916896934</v>
      </c>
      <c r="AI71" s="23">
        <v>0.8623747926811063</v>
      </c>
      <c r="AJ71" s="23">
        <v>0.8727462071110955</v>
      </c>
      <c r="AK71" s="23">
        <v>0.9191370806130691</v>
      </c>
      <c r="AL71" s="23">
        <v>1.0264905993383335</v>
      </c>
      <c r="AM71" s="23">
        <v>1.2532476272360138</v>
      </c>
      <c r="AN71" s="23">
        <v>1.288530384410063</v>
      </c>
      <c r="AO71" s="23">
        <v>1.2307963457859117</v>
      </c>
      <c r="AP71" s="23">
        <v>1.2296616369476496</v>
      </c>
      <c r="AQ71" s="23">
        <v>1.1720834467714594</v>
      </c>
      <c r="AR71" s="23">
        <v>1.104767237829893</v>
      </c>
      <c r="AS71" s="23">
        <v>1.003877530486805</v>
      </c>
      <c r="AT71" s="23">
        <v>0.8928269778970772</v>
      </c>
      <c r="AU71" s="23">
        <v>0.7560442697465538</v>
      </c>
      <c r="AV71" s="23">
        <v>0.6265874393982678</v>
      </c>
      <c r="AW71" s="23">
        <v>0.5508856380018016</v>
      </c>
      <c r="AX71" s="23">
        <v>0.5176818718473057</v>
      </c>
      <c r="AY71" s="23">
        <v>0.4874011670514021</v>
      </c>
      <c r="AZ71" s="27">
        <v>0.45</v>
      </c>
      <c r="BA71" s="27">
        <v>0.44</v>
      </c>
      <c r="BB71" s="27">
        <v>0.42</v>
      </c>
      <c r="BC71" s="27">
        <v>0.3920114021140711</v>
      </c>
      <c r="BD71" s="27">
        <v>0.37</v>
      </c>
      <c r="BE71" s="27">
        <v>0.3454435917196689</v>
      </c>
      <c r="BF71" s="27">
        <v>0.34</v>
      </c>
      <c r="BG71" s="2">
        <v>0.319</v>
      </c>
      <c r="BH71" s="27">
        <v>0.319</v>
      </c>
      <c r="BI71" s="32">
        <v>0.3141992335063966</v>
      </c>
      <c r="BJ71" s="27">
        <v>0.29906599897266106</v>
      </c>
      <c r="BK71" s="42">
        <v>0.287</v>
      </c>
      <c r="BL71" s="43">
        <v>0.27345679000435136</v>
      </c>
      <c r="BM71" s="22">
        <v>0.273757649187262</v>
      </c>
      <c r="BN71" s="22">
        <v>0.263</v>
      </c>
      <c r="BO71" s="22">
        <v>0.253</v>
      </c>
      <c r="BP71" s="22">
        <v>0.24</v>
      </c>
      <c r="BQ71" s="2">
        <v>0.236</v>
      </c>
      <c r="BR71" s="2">
        <v>0.24</v>
      </c>
      <c r="BS71" s="22">
        <v>0.183</v>
      </c>
    </row>
    <row r="72" spans="1:71" ht="12.75">
      <c r="A72" s="8" t="s">
        <v>57</v>
      </c>
      <c r="B72" s="10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21">
        <v>13.227378681924137</v>
      </c>
      <c r="K72" s="21">
        <v>19.426157683061092</v>
      </c>
      <c r="L72" s="21">
        <v>23.25945649620174</v>
      </c>
      <c r="M72" s="21">
        <v>27.50557423064299</v>
      </c>
      <c r="N72" s="21">
        <v>28.114680630248134</v>
      </c>
      <c r="O72" s="21">
        <v>21.736907872316255</v>
      </c>
      <c r="P72" s="21">
        <v>21.902644778841772</v>
      </c>
      <c r="Q72" s="21">
        <v>24.770124403264116</v>
      </c>
      <c r="R72" s="21">
        <v>29.752015859309438</v>
      </c>
      <c r="S72" s="21">
        <v>33.986276689538855</v>
      </c>
      <c r="T72" s="21">
        <v>35.590843579988835</v>
      </c>
      <c r="U72" s="21">
        <v>35.49718947420783</v>
      </c>
      <c r="V72" s="21">
        <v>34.27229469697901</v>
      </c>
      <c r="W72" s="21">
        <v>34.180962955004</v>
      </c>
      <c r="X72" s="21">
        <v>29.662789251760664</v>
      </c>
      <c r="Y72" s="21">
        <v>27.0878721859114</v>
      </c>
      <c r="Z72" s="21">
        <v>26.5657428885362</v>
      </c>
      <c r="AA72" s="21">
        <v>26.607164640344816</v>
      </c>
      <c r="AB72" s="21">
        <v>27.570428139423843</v>
      </c>
      <c r="AC72" s="21">
        <v>27.835462860448644</v>
      </c>
      <c r="AD72" s="21">
        <v>28.421772483101748</v>
      </c>
      <c r="AE72" s="21">
        <v>29.73267650586288</v>
      </c>
      <c r="AF72" s="21">
        <v>32.668198913497704</v>
      </c>
      <c r="AG72" s="21">
        <v>34.06490379493299</v>
      </c>
      <c r="AH72" s="21">
        <v>35.55133487853034</v>
      </c>
      <c r="AI72" s="21">
        <v>36.37925817049974</v>
      </c>
      <c r="AJ72" s="21">
        <v>37.54666374733154</v>
      </c>
      <c r="AK72" s="21">
        <v>40.07060510783827</v>
      </c>
      <c r="AL72" s="21">
        <v>46.38924704190961</v>
      </c>
      <c r="AM72" s="21">
        <v>58.86617232474948</v>
      </c>
      <c r="AN72" s="21">
        <v>60.961761436306915</v>
      </c>
      <c r="AO72" s="21">
        <v>60.38865833354043</v>
      </c>
      <c r="AP72" s="21">
        <v>60.25251897002115</v>
      </c>
      <c r="AQ72" s="21">
        <v>58.163601357855796</v>
      </c>
      <c r="AR72" s="21">
        <v>56.84360707761644</v>
      </c>
      <c r="AS72" s="21">
        <v>52.80023918568148</v>
      </c>
      <c r="AT72" s="21">
        <v>53.13306524218234</v>
      </c>
      <c r="AU72" s="21">
        <v>48.8973211390024</v>
      </c>
      <c r="AV72" s="21">
        <v>41.70269867302817</v>
      </c>
      <c r="AW72" s="21">
        <v>37.600242603949056</v>
      </c>
      <c r="AX72" s="21">
        <v>36.48099821993329</v>
      </c>
      <c r="AY72" s="21">
        <v>35.3192167416168</v>
      </c>
      <c r="AZ72" s="2">
        <v>33.36</v>
      </c>
      <c r="BA72" s="22">
        <v>35.1</v>
      </c>
      <c r="BB72" s="22">
        <v>34.1</v>
      </c>
      <c r="BC72" s="22">
        <v>31.238205276333524</v>
      </c>
      <c r="BD72" s="22">
        <v>28.4</v>
      </c>
      <c r="BE72" s="22">
        <v>26.410983981693363</v>
      </c>
      <c r="BF72" s="22">
        <v>26.316470196962417</v>
      </c>
      <c r="BG72" s="2">
        <v>24.57</v>
      </c>
      <c r="BH72" s="22">
        <v>23.35</v>
      </c>
      <c r="BI72" s="9">
        <v>21.55</v>
      </c>
      <c r="BJ72" s="2">
        <v>20.78</v>
      </c>
      <c r="BK72" s="2">
        <v>19.39</v>
      </c>
      <c r="BL72" s="2">
        <v>20.13</v>
      </c>
      <c r="BM72" s="22">
        <v>20.25609689363953</v>
      </c>
      <c r="BN72" s="22">
        <v>19.04</v>
      </c>
      <c r="BO72" s="2">
        <v>17.98</v>
      </c>
      <c r="BP72" s="2">
        <v>16.27</v>
      </c>
      <c r="BQ72" s="2">
        <v>15.63</v>
      </c>
      <c r="BR72" s="2">
        <v>15.64</v>
      </c>
      <c r="BS72" s="22">
        <f>BS38/(BS32+BS36)*100</f>
        <v>11.678551454138702</v>
      </c>
    </row>
    <row r="73" spans="1:71" ht="12.75">
      <c r="A73" s="8" t="s">
        <v>58</v>
      </c>
      <c r="B73" s="10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21">
        <v>9.481881754609027</v>
      </c>
      <c r="K73" s="21">
        <v>10.082683622800907</v>
      </c>
      <c r="L73" s="21">
        <v>9.620397614758959</v>
      </c>
      <c r="M73" s="21">
        <v>9.77895487419782</v>
      </c>
      <c r="N73" s="21">
        <v>10.029248042268138</v>
      </c>
      <c r="O73" s="21">
        <v>10.361240486197886</v>
      </c>
      <c r="P73" s="21">
        <v>10.38531691746466</v>
      </c>
      <c r="Q73" s="21">
        <v>9.819391858523623</v>
      </c>
      <c r="R73" s="21">
        <v>9.763691424540578</v>
      </c>
      <c r="S73" s="21">
        <v>10.054816575305708</v>
      </c>
      <c r="T73" s="21">
        <v>9.909500499889635</v>
      </c>
      <c r="U73" s="21">
        <v>9.451325672785156</v>
      </c>
      <c r="V73" s="21">
        <v>9.456418831687795</v>
      </c>
      <c r="W73" s="21">
        <v>9.276172056874755</v>
      </c>
      <c r="X73" s="21">
        <v>9.686754615028091</v>
      </c>
      <c r="Y73" s="21">
        <v>9.734503823315817</v>
      </c>
      <c r="Z73" s="21">
        <v>9.272372115736784</v>
      </c>
      <c r="AA73" s="21">
        <v>9.416297320375715</v>
      </c>
      <c r="AB73" s="21">
        <v>9.467014165207702</v>
      </c>
      <c r="AC73" s="21">
        <v>9.17940891907797</v>
      </c>
      <c r="AD73" s="21">
        <v>9.641420047969236</v>
      </c>
      <c r="AE73" s="21">
        <v>9.534240601056606</v>
      </c>
      <c r="AF73" s="21">
        <v>9.842248223986626</v>
      </c>
      <c r="AG73" s="21">
        <v>10.028552555879909</v>
      </c>
      <c r="AH73" s="21">
        <v>10.087775774744614</v>
      </c>
      <c r="AI73" s="21">
        <v>10.169894518416047</v>
      </c>
      <c r="AJ73" s="21">
        <v>10.177896983961903</v>
      </c>
      <c r="AK73" s="21">
        <v>10.22891499806939</v>
      </c>
      <c r="AL73" s="21">
        <v>10.803162903207403</v>
      </c>
      <c r="AM73" s="21">
        <v>9.932245149368649</v>
      </c>
      <c r="AN73" s="21">
        <v>9.983384931686967</v>
      </c>
      <c r="AO73" s="21">
        <v>9.573569245297085</v>
      </c>
      <c r="AP73" s="21">
        <v>9.626819256126385</v>
      </c>
      <c r="AQ73" s="21">
        <v>9.147793484318791</v>
      </c>
      <c r="AR73" s="21">
        <v>9.19903462805179</v>
      </c>
      <c r="AS73" s="21">
        <v>9.105364010708996</v>
      </c>
      <c r="AT73" s="21">
        <v>8.783986555428845</v>
      </c>
      <c r="AU73" s="21">
        <v>9.283583057663618</v>
      </c>
      <c r="AV73" s="21">
        <v>9.462750360320063</v>
      </c>
      <c r="AW73" s="21">
        <v>9.232428061190106</v>
      </c>
      <c r="AX73" s="21">
        <v>9.589893368819453</v>
      </c>
      <c r="AY73" s="21">
        <v>9.928826882900747</v>
      </c>
      <c r="AZ73" s="2">
        <v>9.25</v>
      </c>
      <c r="BA73" s="22">
        <v>9.3</v>
      </c>
      <c r="BB73" s="22">
        <v>9.3</v>
      </c>
      <c r="BC73" s="22">
        <v>9.507028692470634</v>
      </c>
      <c r="BD73" s="22">
        <v>8.8</v>
      </c>
      <c r="BE73" s="22">
        <v>8.979405034324943</v>
      </c>
      <c r="BF73" s="22">
        <v>8.889176305384131</v>
      </c>
      <c r="BG73" s="2">
        <v>8.96</v>
      </c>
      <c r="BH73" s="2">
        <v>8.82</v>
      </c>
      <c r="BI73" s="9">
        <v>7.64</v>
      </c>
      <c r="BJ73" s="2">
        <v>7.66</v>
      </c>
      <c r="BK73" s="2">
        <v>8.36</v>
      </c>
      <c r="BL73" s="2">
        <v>9.27</v>
      </c>
      <c r="BM73" s="22">
        <v>9.56168031665542</v>
      </c>
      <c r="BN73" s="22">
        <v>9.12</v>
      </c>
      <c r="BO73" s="2">
        <v>9.97</v>
      </c>
      <c r="BP73" s="2">
        <v>10.2</v>
      </c>
      <c r="BQ73" s="2">
        <v>9.36</v>
      </c>
      <c r="BR73" s="2">
        <v>8.45</v>
      </c>
      <c r="BS73" s="22">
        <f>(BS37-BS38)/(BS32+BS36)*100</f>
        <v>12.370665548098433</v>
      </c>
    </row>
    <row r="74" spans="1:71" ht="12.75">
      <c r="A74" s="19" t="s">
        <v>59</v>
      </c>
      <c r="B74" s="54" t="s">
        <v>3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S74" s="22"/>
    </row>
    <row r="75" spans="1:71" ht="12.75">
      <c r="A75" s="8">
        <v>0</v>
      </c>
      <c r="B75" s="22">
        <v>58.941642675368925</v>
      </c>
      <c r="C75" s="33">
        <v>59.007947891201674</v>
      </c>
      <c r="D75" s="22">
        <v>61.8480581091538</v>
      </c>
      <c r="E75" s="22">
        <v>63.26567532448118</v>
      </c>
      <c r="F75" s="22">
        <v>64.48196196865663</v>
      </c>
      <c r="G75" s="22">
        <v>65.33020920415134</v>
      </c>
      <c r="H75" s="22">
        <v>65.88129094410327</v>
      </c>
      <c r="I75" s="22">
        <v>64.90598611657923</v>
      </c>
      <c r="J75" s="22">
        <v>66.72162068060611</v>
      </c>
      <c r="K75" s="22">
        <v>66.33797484335534</v>
      </c>
      <c r="L75" s="22">
        <v>67.60980809374107</v>
      </c>
      <c r="M75" s="22">
        <v>68.54422027570529</v>
      </c>
      <c r="N75" s="22">
        <v>68.02130736087342</v>
      </c>
      <c r="O75" s="22">
        <v>68.24451956115242</v>
      </c>
      <c r="P75" s="22">
        <v>68.75495692528027</v>
      </c>
      <c r="Q75" s="22">
        <v>67.85585404447201</v>
      </c>
      <c r="R75" s="22">
        <v>67.75791820929582</v>
      </c>
      <c r="S75" s="22">
        <v>68.2977006136966</v>
      </c>
      <c r="T75" s="22">
        <v>67.71541929166104</v>
      </c>
      <c r="U75" s="22">
        <v>66.86626644331362</v>
      </c>
      <c r="V75" s="22">
        <v>66.66810151410941</v>
      </c>
      <c r="W75" s="22">
        <v>66.59432381562546</v>
      </c>
      <c r="X75" s="22">
        <v>66.90642529663201</v>
      </c>
      <c r="Y75" s="22">
        <v>66.76682508372845</v>
      </c>
      <c r="Z75" s="22">
        <v>66.83896708298593</v>
      </c>
      <c r="AA75" s="22">
        <v>66.79287225188438</v>
      </c>
      <c r="AB75" s="22">
        <v>66.96818243566752</v>
      </c>
      <c r="AC75" s="22">
        <v>66.76122951587894</v>
      </c>
      <c r="AD75" s="22">
        <v>66.91056717576447</v>
      </c>
      <c r="AE75" s="22">
        <v>67.1346255807526</v>
      </c>
      <c r="AF75" s="22">
        <v>66.74598635683627</v>
      </c>
      <c r="AG75" s="22">
        <v>66.79638957267545</v>
      </c>
      <c r="AH75" s="22">
        <v>66.9862106897633</v>
      </c>
      <c r="AI75" s="22">
        <v>66.64263614028731</v>
      </c>
      <c r="AJ75" s="22">
        <v>66.7889753932722</v>
      </c>
      <c r="AK75" s="22">
        <v>66.9219108004232</v>
      </c>
      <c r="AL75" s="22">
        <v>67.06900645942636</v>
      </c>
      <c r="AM75" s="22">
        <v>67.23643473143865</v>
      </c>
      <c r="AN75" s="22">
        <v>67.121139267315</v>
      </c>
      <c r="AO75" s="22">
        <v>66.8771384564611</v>
      </c>
      <c r="AP75" s="22">
        <v>66.64755208601701</v>
      </c>
      <c r="AQ75" s="22">
        <v>66.77057014263252</v>
      </c>
      <c r="AR75" s="22">
        <v>67.57580993546776</v>
      </c>
      <c r="AS75" s="22">
        <v>68.33957300812466</v>
      </c>
      <c r="AT75" s="22">
        <v>68.3352175244378</v>
      </c>
      <c r="AU75" s="22">
        <v>68.3941695833025</v>
      </c>
      <c r="AV75" s="22">
        <v>68.87272468197655</v>
      </c>
      <c r="AW75" s="22">
        <v>68.89437943343897</v>
      </c>
      <c r="AX75" s="22">
        <v>68.61111080283465</v>
      </c>
      <c r="AY75" s="22">
        <v>68.95356357097319</v>
      </c>
      <c r="AZ75" s="2">
        <v>69.14</v>
      </c>
      <c r="BA75" s="22">
        <v>69.51310325873153</v>
      </c>
      <c r="BB75" s="22">
        <v>69.76697122130031</v>
      </c>
      <c r="BC75" s="22">
        <v>69.7737043337301</v>
      </c>
      <c r="BD75" s="2">
        <v>70.29</v>
      </c>
      <c r="BE75" s="34">
        <v>70.11291746318766</v>
      </c>
      <c r="BF75" s="22">
        <v>70.2329117667312</v>
      </c>
      <c r="BG75" s="2">
        <v>70.51</v>
      </c>
      <c r="BH75" s="2">
        <v>70.85</v>
      </c>
      <c r="BI75" s="35">
        <v>71.26764129014146</v>
      </c>
      <c r="BJ75" s="22">
        <v>71.62254534493346</v>
      </c>
      <c r="BK75" s="2">
        <v>72.17</v>
      </c>
      <c r="BL75" s="22">
        <v>72.46898671987938</v>
      </c>
      <c r="BM75" s="22">
        <v>72.8962370167764</v>
      </c>
      <c r="BN75" s="22">
        <v>73.19</v>
      </c>
      <c r="BO75" s="22">
        <v>73.0257494901406</v>
      </c>
      <c r="BP75" s="22">
        <v>73.70813180676187</v>
      </c>
      <c r="BQ75" s="22">
        <v>73.75169696285666</v>
      </c>
      <c r="BR75" s="22">
        <v>73.71453343996941</v>
      </c>
      <c r="BS75" s="22">
        <v>74.3110325481153</v>
      </c>
    </row>
    <row r="76" spans="1:71" ht="12.75">
      <c r="A76" s="8">
        <v>-1</v>
      </c>
      <c r="B76" s="22">
        <v>66.27519369046641</v>
      </c>
      <c r="C76" s="22">
        <v>66.053189805085</v>
      </c>
      <c r="D76" s="22">
        <v>66.67764322371814</v>
      </c>
      <c r="E76" s="22">
        <v>66.92995958303584</v>
      </c>
      <c r="F76" s="22">
        <v>67.27247921422945</v>
      </c>
      <c r="G76" s="22">
        <v>67.78493901351919</v>
      </c>
      <c r="H76" s="22">
        <v>68.08728068331592</v>
      </c>
      <c r="I76" s="22">
        <v>67.42384371686138</v>
      </c>
      <c r="J76" s="22">
        <v>68.58828142170113</v>
      </c>
      <c r="K76" s="22">
        <v>67.74291082508473</v>
      </c>
      <c r="L76" s="22">
        <v>68.82497900234135</v>
      </c>
      <c r="M76" s="22">
        <v>69.69627100244168</v>
      </c>
      <c r="N76" s="22">
        <v>69.00047241263584</v>
      </c>
      <c r="O76" s="22">
        <v>69.3793628485516</v>
      </c>
      <c r="P76" s="22">
        <v>69.78278412667937</v>
      </c>
      <c r="Q76" s="22">
        <v>69.02689891858927</v>
      </c>
      <c r="R76" s="22">
        <v>68.85827108610266</v>
      </c>
      <c r="S76" s="22">
        <v>69.26468027802758</v>
      </c>
      <c r="T76" s="22">
        <v>68.57655174705343</v>
      </c>
      <c r="U76" s="22">
        <v>67.87742249397425</v>
      </c>
      <c r="V76" s="22">
        <v>67.67255914906598</v>
      </c>
      <c r="W76" s="22">
        <v>67.47798859056066</v>
      </c>
      <c r="X76" s="22">
        <v>68.0460665715952</v>
      </c>
      <c r="Y76" s="22">
        <v>67.74573403404325</v>
      </c>
      <c r="Z76" s="22">
        <v>67.69443377006955</v>
      </c>
      <c r="AA76" s="22">
        <v>67.64731865075404</v>
      </c>
      <c r="AB76" s="22">
        <v>67.92738612401745</v>
      </c>
      <c r="AC76" s="22">
        <v>67.50036115409746</v>
      </c>
      <c r="AD76" s="22">
        <v>67.6418684664626</v>
      </c>
      <c r="AE76" s="22">
        <v>67.79017870413789</v>
      </c>
      <c r="AF76" s="22">
        <v>67.34842465371933</v>
      </c>
      <c r="AG76" s="22">
        <v>67.33217143994503</v>
      </c>
      <c r="AH76" s="22">
        <v>67.389827100776</v>
      </c>
      <c r="AI76" s="22">
        <v>66.9920528965683</v>
      </c>
      <c r="AJ76" s="22">
        <v>67.09296001588201</v>
      </c>
      <c r="AK76" s="22">
        <v>67.1913235643117</v>
      </c>
      <c r="AL76" s="22">
        <v>67.24848545892675</v>
      </c>
      <c r="AM76" s="22">
        <v>67.32055677354825</v>
      </c>
      <c r="AN76" s="22">
        <v>67.20102515006175</v>
      </c>
      <c r="AO76" s="22">
        <v>66.86431070648769</v>
      </c>
      <c r="AP76" s="22">
        <v>66.58753184233927</v>
      </c>
      <c r="AQ76" s="22">
        <v>66.73226647580796</v>
      </c>
      <c r="AR76" s="22">
        <v>67.53271672099105</v>
      </c>
      <c r="AS76" s="22">
        <v>68.17395501221468</v>
      </c>
      <c r="AT76" s="22">
        <v>68.18223081835443</v>
      </c>
      <c r="AU76" s="22">
        <v>68.21986277198404</v>
      </c>
      <c r="AV76" s="22">
        <v>68.6283372013508</v>
      </c>
      <c r="AW76" s="22">
        <v>68.54124370438882</v>
      </c>
      <c r="AX76" s="22">
        <v>68.25482986553357</v>
      </c>
      <c r="AY76" s="22">
        <v>68.57288160985873</v>
      </c>
      <c r="AZ76" s="2">
        <v>68.83</v>
      </c>
      <c r="BA76" s="22">
        <v>68.99130436800942</v>
      </c>
      <c r="BB76" s="22">
        <v>69.27338455152459</v>
      </c>
      <c r="BC76" s="22">
        <v>69.3897129470726</v>
      </c>
      <c r="BD76" s="2">
        <v>69.82</v>
      </c>
      <c r="BE76" s="34">
        <v>69.68465575345468</v>
      </c>
      <c r="BF76" s="22">
        <v>69.76733035753384</v>
      </c>
      <c r="BG76" s="2">
        <v>69.99</v>
      </c>
      <c r="BH76" s="2">
        <v>70.33</v>
      </c>
      <c r="BI76" s="35">
        <v>70.75961946634293</v>
      </c>
      <c r="BJ76" s="22">
        <v>71.0748291648295</v>
      </c>
      <c r="BK76" s="22">
        <v>71.58696099707831</v>
      </c>
      <c r="BL76" s="22">
        <v>71.91830860895304</v>
      </c>
      <c r="BM76" s="22">
        <v>72.30067373908672</v>
      </c>
      <c r="BN76" s="22">
        <v>72.63061580546213</v>
      </c>
      <c r="BO76" s="22">
        <v>72.43971447721748</v>
      </c>
      <c r="BP76" s="22">
        <v>73.15832535740427</v>
      </c>
      <c r="BQ76" s="22">
        <v>73.13356642334801</v>
      </c>
      <c r="BR76" s="22">
        <v>73.10433224242158</v>
      </c>
      <c r="BS76" s="22">
        <v>73.72524187229669</v>
      </c>
    </row>
    <row r="77" spans="1:71" ht="12.75">
      <c r="A77" s="8">
        <v>-20</v>
      </c>
      <c r="B77" s="22">
        <v>49.47153806579282</v>
      </c>
      <c r="C77" s="22">
        <v>49.28370733639024</v>
      </c>
      <c r="D77" s="22">
        <v>49.41078059833937</v>
      </c>
      <c r="E77" s="22">
        <v>49.62781533539205</v>
      </c>
      <c r="F77" s="22">
        <v>49.70496164432446</v>
      </c>
      <c r="G77" s="22">
        <v>50.182501932284495</v>
      </c>
      <c r="H77" s="22">
        <v>50.36204910685755</v>
      </c>
      <c r="I77" s="22">
        <v>49.81526237155163</v>
      </c>
      <c r="J77" s="22">
        <v>50.840608990159495</v>
      </c>
      <c r="K77" s="22">
        <v>50.03115787206889</v>
      </c>
      <c r="L77" s="22">
        <v>50.96787383146759</v>
      </c>
      <c r="M77" s="22">
        <v>51.75722326135999</v>
      </c>
      <c r="N77" s="22">
        <v>50.96181622182704</v>
      </c>
      <c r="O77" s="22">
        <v>51.43613461280969</v>
      </c>
      <c r="P77" s="22">
        <v>51.86937662565706</v>
      </c>
      <c r="Q77" s="22">
        <v>51.14694526200566</v>
      </c>
      <c r="R77" s="22">
        <v>50.96313284412761</v>
      </c>
      <c r="S77" s="22">
        <v>51.24689601515851</v>
      </c>
      <c r="T77" s="22">
        <v>50.606787024060075</v>
      </c>
      <c r="U77" s="22">
        <v>49.91093007724951</v>
      </c>
      <c r="V77" s="22">
        <v>49.62089320068812</v>
      </c>
      <c r="W77" s="22">
        <v>49.41827599563635</v>
      </c>
      <c r="X77" s="22">
        <v>49.92182288666816</v>
      </c>
      <c r="Y77" s="22">
        <v>49.67573954455711</v>
      </c>
      <c r="Z77" s="22">
        <v>49.5886915026364</v>
      </c>
      <c r="AA77" s="22">
        <v>49.517174406493865</v>
      </c>
      <c r="AB77" s="22">
        <v>49.72704330505052</v>
      </c>
      <c r="AC77" s="22">
        <v>49.30402480072907</v>
      </c>
      <c r="AD77" s="22">
        <v>49.34013388141771</v>
      </c>
      <c r="AE77" s="22">
        <v>49.49269389396568</v>
      </c>
      <c r="AF77" s="22">
        <v>49.052591468710204</v>
      </c>
      <c r="AG77" s="22">
        <v>49.00958242818684</v>
      </c>
      <c r="AH77" s="22">
        <v>49.05425653800474</v>
      </c>
      <c r="AI77" s="22">
        <v>48.605654031540055</v>
      </c>
      <c r="AJ77" s="22">
        <v>48.673162305387066</v>
      </c>
      <c r="AK77" s="22">
        <v>48.778379102144434</v>
      </c>
      <c r="AL77" s="22">
        <v>48.79744352580584</v>
      </c>
      <c r="AM77" s="22">
        <v>48.83615633944655</v>
      </c>
      <c r="AN77" s="22">
        <v>48.729769350819296</v>
      </c>
      <c r="AO77" s="22">
        <v>48.377349791206385</v>
      </c>
      <c r="AP77" s="22">
        <v>48.08850779388621</v>
      </c>
      <c r="AQ77" s="22">
        <v>48.28082105801922</v>
      </c>
      <c r="AR77" s="22">
        <v>49.03522072152393</v>
      </c>
      <c r="AS77" s="22">
        <v>49.65519873188809</v>
      </c>
      <c r="AT77" s="22">
        <v>49.68307442288112</v>
      </c>
      <c r="AU77" s="22">
        <v>49.69542051101551</v>
      </c>
      <c r="AV77" s="22">
        <v>50.098300499135135</v>
      </c>
      <c r="AW77" s="22">
        <v>50.05125242743671</v>
      </c>
      <c r="AX77" s="22">
        <v>49.75241314340504</v>
      </c>
      <c r="AY77" s="22">
        <v>50.03467394972847</v>
      </c>
      <c r="AZ77" s="2">
        <v>50.26</v>
      </c>
      <c r="BA77" s="22">
        <v>50.462739762035326</v>
      </c>
      <c r="BB77" s="22">
        <v>50.664578677931644</v>
      </c>
      <c r="BC77" s="22">
        <v>50.790789920780696</v>
      </c>
      <c r="BD77" s="2">
        <v>51.23</v>
      </c>
      <c r="BE77" s="34">
        <v>51.05583370857808</v>
      </c>
      <c r="BF77" s="22">
        <v>51.15858708189742</v>
      </c>
      <c r="BG77" s="2">
        <v>51.34</v>
      </c>
      <c r="BH77" s="2">
        <v>51.73</v>
      </c>
      <c r="BI77" s="35">
        <v>52.121915284974605</v>
      </c>
      <c r="BJ77" s="22">
        <v>52.39858672211519</v>
      </c>
      <c r="BK77" s="22">
        <v>52.94931575156485</v>
      </c>
      <c r="BL77" s="22">
        <v>53.270228845566535</v>
      </c>
      <c r="BM77" s="22">
        <v>53.62689745032405</v>
      </c>
      <c r="BN77" s="22">
        <v>53.950438999366476</v>
      </c>
      <c r="BO77" s="22">
        <v>53.768119273537515</v>
      </c>
      <c r="BP77" s="22">
        <v>54.42682953636598</v>
      </c>
      <c r="BQ77" s="22">
        <v>54.45385749752698</v>
      </c>
      <c r="BR77" s="22">
        <v>54.40195472109239</v>
      </c>
      <c r="BS77" s="22">
        <v>55.00551856434665</v>
      </c>
    </row>
    <row r="78" spans="1:71" ht="12.75">
      <c r="A78" s="8">
        <v>-40</v>
      </c>
      <c r="B78" s="22">
        <v>31.99469611202473</v>
      </c>
      <c r="C78" s="22">
        <v>31.83100152441118</v>
      </c>
      <c r="D78" s="22">
        <v>31.62259039051361</v>
      </c>
      <c r="E78" s="22">
        <v>31.725911057330126</v>
      </c>
      <c r="F78" s="22">
        <v>31.59955895672104</v>
      </c>
      <c r="G78" s="22">
        <v>32.05886688034421</v>
      </c>
      <c r="H78" s="22">
        <v>32.136857383135585</v>
      </c>
      <c r="I78" s="22">
        <v>31.593456697825903</v>
      </c>
      <c r="J78" s="22">
        <v>32.502851453454525</v>
      </c>
      <c r="K78" s="22">
        <v>31.82684259896671</v>
      </c>
      <c r="L78" s="22">
        <v>32.727063672504755</v>
      </c>
      <c r="M78" s="22">
        <v>33.43995877937165</v>
      </c>
      <c r="N78" s="22">
        <v>32.6072541940275</v>
      </c>
      <c r="O78" s="22">
        <v>33.18672505804872</v>
      </c>
      <c r="P78" s="22">
        <v>33.54466749057242</v>
      </c>
      <c r="Q78" s="22">
        <v>32.83750628559997</v>
      </c>
      <c r="R78" s="22">
        <v>32.80429715698594</v>
      </c>
      <c r="S78" s="22">
        <v>33.03557565411765</v>
      </c>
      <c r="T78" s="22">
        <v>32.47638835238673</v>
      </c>
      <c r="U78" s="22">
        <v>31.80956686600617</v>
      </c>
      <c r="V78" s="22">
        <v>31.500473108891732</v>
      </c>
      <c r="W78" s="22">
        <v>31.282162184368694</v>
      </c>
      <c r="X78" s="22">
        <v>31.728774252494645</v>
      </c>
      <c r="Y78" s="22">
        <v>31.38979629746678</v>
      </c>
      <c r="Z78" s="22">
        <v>31.2840534274815</v>
      </c>
      <c r="AA78" s="22">
        <v>31.262442727219543</v>
      </c>
      <c r="AB78" s="22">
        <v>31.38379444257399</v>
      </c>
      <c r="AC78" s="22">
        <v>31.039074302436553</v>
      </c>
      <c r="AD78" s="22">
        <v>30.9838942128321</v>
      </c>
      <c r="AE78" s="22">
        <v>31.09532720390691</v>
      </c>
      <c r="AF78" s="22">
        <v>30.60466832723641</v>
      </c>
      <c r="AG78" s="22">
        <v>30.64381910085324</v>
      </c>
      <c r="AH78" s="22">
        <v>30.58876338531559</v>
      </c>
      <c r="AI78" s="22">
        <v>30.143892914116226</v>
      </c>
      <c r="AJ78" s="22">
        <v>30.18701381561804</v>
      </c>
      <c r="AK78" s="22">
        <v>30.29796710931067</v>
      </c>
      <c r="AL78" s="22">
        <v>30.222012566709</v>
      </c>
      <c r="AM78" s="22">
        <v>30.20964754074682</v>
      </c>
      <c r="AN78" s="22">
        <v>30.162825818946246</v>
      </c>
      <c r="AO78" s="22">
        <v>29.83382207796646</v>
      </c>
      <c r="AP78" s="22">
        <v>29.647867798824127</v>
      </c>
      <c r="AQ78" s="22">
        <v>29.819422676821578</v>
      </c>
      <c r="AR78" s="22">
        <v>30.607654963791514</v>
      </c>
      <c r="AS78" s="22">
        <v>31.04871342917608</v>
      </c>
      <c r="AT78" s="22">
        <v>31.01629072067642</v>
      </c>
      <c r="AU78" s="22">
        <v>31.009730517523575</v>
      </c>
      <c r="AV78" s="22">
        <v>31.345941402617452</v>
      </c>
      <c r="AW78" s="22">
        <v>31.387584887581674</v>
      </c>
      <c r="AX78" s="22">
        <v>31.093782735688418</v>
      </c>
      <c r="AY78" s="22">
        <v>31.31023332414243</v>
      </c>
      <c r="AZ78" s="2">
        <v>31.52</v>
      </c>
      <c r="BA78" s="22">
        <v>31.67751601199348</v>
      </c>
      <c r="BB78" s="22">
        <v>31.877182235026687</v>
      </c>
      <c r="BC78" s="22">
        <v>31.94726974504213</v>
      </c>
      <c r="BD78" s="2">
        <v>32.37</v>
      </c>
      <c r="BE78" s="34">
        <v>32.160943664502454</v>
      </c>
      <c r="BF78" s="22">
        <v>32.308327687586306</v>
      </c>
      <c r="BG78" s="2">
        <v>32.44</v>
      </c>
      <c r="BH78" s="2">
        <v>32.89</v>
      </c>
      <c r="BI78" s="35">
        <v>33.12720114723447</v>
      </c>
      <c r="BJ78" s="22">
        <v>33.38390838809111</v>
      </c>
      <c r="BK78" s="22">
        <v>33.92386766746821</v>
      </c>
      <c r="BL78" s="22">
        <v>34.25501702339708</v>
      </c>
      <c r="BM78" s="22">
        <v>34.536858491526424</v>
      </c>
      <c r="BN78" s="22">
        <v>34.86017664046389</v>
      </c>
      <c r="BO78" s="22">
        <v>34.71627885991171</v>
      </c>
      <c r="BP78" s="22">
        <v>35.28702168540373</v>
      </c>
      <c r="BQ78" s="22">
        <v>35.32925540979108</v>
      </c>
      <c r="BR78" s="22">
        <v>35.33950367956423</v>
      </c>
      <c r="BS78" s="22">
        <v>35.94998844436298</v>
      </c>
    </row>
    <row r="79" spans="1:71" ht="12.75">
      <c r="A79" s="8">
        <v>-65</v>
      </c>
      <c r="B79" s="22">
        <v>12.897170998787423</v>
      </c>
      <c r="C79" s="22">
        <v>12.705329853939826</v>
      </c>
      <c r="D79" s="22">
        <v>12.474053076363809</v>
      </c>
      <c r="E79" s="22">
        <v>12.419902397634166</v>
      </c>
      <c r="F79" s="22">
        <v>12.292752108252111</v>
      </c>
      <c r="G79" s="22">
        <v>12.728268427186357</v>
      </c>
      <c r="H79" s="22">
        <v>12.703618381052303</v>
      </c>
      <c r="I79" s="22">
        <v>12.228505684568571</v>
      </c>
      <c r="J79" s="22">
        <v>12.940165681276431</v>
      </c>
      <c r="K79" s="22">
        <v>12.507368511887508</v>
      </c>
      <c r="L79" s="22">
        <v>12.975688925882086</v>
      </c>
      <c r="M79" s="22">
        <v>13.32237312757309</v>
      </c>
      <c r="N79" s="22">
        <v>12.554073392467862</v>
      </c>
      <c r="O79" s="22">
        <v>13.207145260786636</v>
      </c>
      <c r="P79" s="22">
        <v>13.472926483377739</v>
      </c>
      <c r="Q79" s="22">
        <v>12.862198602588823</v>
      </c>
      <c r="R79" s="22">
        <v>12.793824762678039</v>
      </c>
      <c r="S79" s="22">
        <v>13.203908264716208</v>
      </c>
      <c r="T79" s="22">
        <v>12.844389821766843</v>
      </c>
      <c r="U79" s="22">
        <v>12.440166793353916</v>
      </c>
      <c r="V79" s="22">
        <v>12.306625015160076</v>
      </c>
      <c r="W79" s="22">
        <v>12.056022268258673</v>
      </c>
      <c r="X79" s="22">
        <v>12.585116202649907</v>
      </c>
      <c r="Y79" s="22">
        <v>12.379131237514576</v>
      </c>
      <c r="Z79" s="22">
        <v>12.252761371920187</v>
      </c>
      <c r="AA79" s="22">
        <v>12.318806274362862</v>
      </c>
      <c r="AB79" s="22">
        <v>12.533827989327754</v>
      </c>
      <c r="AC79" s="22">
        <v>12.372242378360422</v>
      </c>
      <c r="AD79" s="22">
        <v>12.34046266557963</v>
      </c>
      <c r="AE79" s="22">
        <v>12.490041797806608</v>
      </c>
      <c r="AF79" s="22">
        <v>12.09441603740545</v>
      </c>
      <c r="AG79" s="22">
        <v>12.40744806022078</v>
      </c>
      <c r="AH79" s="22">
        <v>12.302302898213458</v>
      </c>
      <c r="AI79" s="22">
        <v>12.096050974923406</v>
      </c>
      <c r="AJ79" s="22">
        <v>12.308907291308469</v>
      </c>
      <c r="AK79" s="22">
        <v>12.293916036217158</v>
      </c>
      <c r="AL79" s="22">
        <v>12.142423684822141</v>
      </c>
      <c r="AM79" s="22">
        <v>12.380571872626476</v>
      </c>
      <c r="AN79" s="22">
        <v>12.268211804553673</v>
      </c>
      <c r="AO79" s="22">
        <v>12.277897821784112</v>
      </c>
      <c r="AP79" s="22">
        <v>12.219699713900567</v>
      </c>
      <c r="AQ79" s="22">
        <v>12.190028062724556</v>
      </c>
      <c r="AR79" s="22">
        <v>12.856297957395912</v>
      </c>
      <c r="AS79" s="22">
        <v>13.046665637986349</v>
      </c>
      <c r="AT79" s="22">
        <v>12.749471940720504</v>
      </c>
      <c r="AU79" s="22">
        <v>12.683050181953407</v>
      </c>
      <c r="AV79" s="22">
        <v>12.859992949361102</v>
      </c>
      <c r="AW79" s="22">
        <v>12.907496981321325</v>
      </c>
      <c r="AX79" s="22">
        <v>12.755949336270668</v>
      </c>
      <c r="AY79" s="22">
        <v>12.886498147030734</v>
      </c>
      <c r="AZ79" s="2">
        <v>12.91</v>
      </c>
      <c r="BA79" s="22">
        <v>14.723436647126615</v>
      </c>
      <c r="BB79" s="22">
        <v>13.194278080470548</v>
      </c>
      <c r="BC79" s="22">
        <v>13.174021854304886</v>
      </c>
      <c r="BD79" s="2">
        <v>13.33</v>
      </c>
      <c r="BE79" s="34">
        <v>13.200954827240585</v>
      </c>
      <c r="BF79" s="22">
        <v>13.205589107094331</v>
      </c>
      <c r="BG79" s="2">
        <v>13.41</v>
      </c>
      <c r="BH79" s="2">
        <v>13.77</v>
      </c>
      <c r="BI79" s="35">
        <v>13.87767282165994</v>
      </c>
      <c r="BJ79" s="22">
        <v>13.860184428960574</v>
      </c>
      <c r="BK79" s="22">
        <v>14.351275807373563</v>
      </c>
      <c r="BL79" s="22">
        <v>14.520157847303095</v>
      </c>
      <c r="BM79" s="22">
        <v>14.646507039679319</v>
      </c>
      <c r="BN79" s="22">
        <v>14.912904585536777</v>
      </c>
      <c r="BO79" s="22">
        <v>14.832406341417146</v>
      </c>
      <c r="BP79" s="22">
        <v>15.145636972055206</v>
      </c>
      <c r="BQ79" s="22">
        <v>15.194798344776197</v>
      </c>
      <c r="BR79" s="22">
        <v>15.196252248396213</v>
      </c>
      <c r="BS79" s="22">
        <v>15.691370394654182</v>
      </c>
    </row>
    <row r="80" spans="1:69" ht="12.75">
      <c r="A80" s="19" t="s">
        <v>60</v>
      </c>
      <c r="B80" s="54" t="s">
        <v>3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</row>
    <row r="81" spans="1:71" ht="15">
      <c r="A81" s="8">
        <v>0</v>
      </c>
      <c r="B81" s="22">
        <v>62.75665606221233</v>
      </c>
      <c r="C81" s="33">
        <v>63.6733884476892</v>
      </c>
      <c r="D81" s="22">
        <v>66.27182035199422</v>
      </c>
      <c r="E81" s="22">
        <v>67.51884108864404</v>
      </c>
      <c r="F81" s="22">
        <v>68.27643566689676</v>
      </c>
      <c r="G81" s="22">
        <v>69.76318322505983</v>
      </c>
      <c r="H81" s="22">
        <v>70.23707762355315</v>
      </c>
      <c r="I81" s="22">
        <v>69.23401928509882</v>
      </c>
      <c r="J81" s="22">
        <v>71.1767185158115</v>
      </c>
      <c r="K81" s="22">
        <v>71.01712743012088</v>
      </c>
      <c r="L81" s="22">
        <v>72.11722062725067</v>
      </c>
      <c r="M81" s="22">
        <v>72.9636016158239</v>
      </c>
      <c r="N81" s="22">
        <v>72.60385613920688</v>
      </c>
      <c r="O81" s="22">
        <v>73.10005709266723</v>
      </c>
      <c r="P81" s="22">
        <v>73.39780637802853</v>
      </c>
      <c r="Q81" s="22">
        <v>72.80259779878216</v>
      </c>
      <c r="R81" s="22">
        <v>73.21360929092853</v>
      </c>
      <c r="S81" s="22">
        <v>73.81779966167217</v>
      </c>
      <c r="T81" s="22">
        <v>73.47628223361015</v>
      </c>
      <c r="U81" s="22">
        <v>73.15209090980017</v>
      </c>
      <c r="V81" s="22">
        <v>72.87587694890318</v>
      </c>
      <c r="W81" s="22">
        <v>73.21624233547843</v>
      </c>
      <c r="X81" s="22">
        <v>73.71402949780956</v>
      </c>
      <c r="Y81" s="22">
        <v>73.32033591229795</v>
      </c>
      <c r="Z81" s="22">
        <v>73.64923611809009</v>
      </c>
      <c r="AA81" s="22">
        <v>73.81102119876698</v>
      </c>
      <c r="AB81" s="22">
        <v>74.01378460656515</v>
      </c>
      <c r="AC81" s="22">
        <v>74.16833620219734</v>
      </c>
      <c r="AD81" s="22">
        <v>74.01349243742598</v>
      </c>
      <c r="AE81" s="22">
        <v>74.51145799542007</v>
      </c>
      <c r="AF81" s="22">
        <v>74.24358112831882</v>
      </c>
      <c r="AG81" s="22">
        <v>74.63468851371528</v>
      </c>
      <c r="AH81" s="22">
        <v>74.71811861966292</v>
      </c>
      <c r="AI81" s="22">
        <v>74.49772536703522</v>
      </c>
      <c r="AJ81" s="22">
        <v>74.89245227374043</v>
      </c>
      <c r="AK81" s="22">
        <v>74.73222080698076</v>
      </c>
      <c r="AL81" s="22">
        <v>74.96191014352735</v>
      </c>
      <c r="AM81" s="22">
        <v>75.11221659405254</v>
      </c>
      <c r="AN81" s="22">
        <v>75.48169180099143</v>
      </c>
      <c r="AO81" s="22">
        <v>75.36164242398989</v>
      </c>
      <c r="AP81" s="22">
        <v>75.42657407218988</v>
      </c>
      <c r="AQ81" s="22">
        <v>75.21137665010504</v>
      </c>
      <c r="AR81" s="22">
        <v>76.27169005936634</v>
      </c>
      <c r="AS81" s="22">
        <v>76.64813671851526</v>
      </c>
      <c r="AT81" s="22">
        <v>76.4830915661079</v>
      </c>
      <c r="AU81" s="22">
        <v>76.33141916282041</v>
      </c>
      <c r="AV81" s="22">
        <v>76.80407389972368</v>
      </c>
      <c r="AW81" s="22">
        <v>76.71577508462114</v>
      </c>
      <c r="AX81" s="22">
        <v>76.70170293600438</v>
      </c>
      <c r="AY81" s="22">
        <v>77.02644949385416</v>
      </c>
      <c r="AZ81" s="2">
        <v>77.22</v>
      </c>
      <c r="BA81" s="22">
        <v>77.5354543398457</v>
      </c>
      <c r="BB81" s="22">
        <v>77.5748157704361</v>
      </c>
      <c r="BC81" s="22">
        <v>77.61636447444249</v>
      </c>
      <c r="BD81" s="2">
        <v>77.83</v>
      </c>
      <c r="BE81" s="34">
        <v>77.89544305815205</v>
      </c>
      <c r="BF81" s="22">
        <v>78.19978044994882</v>
      </c>
      <c r="BG81" s="2">
        <v>78.08</v>
      </c>
      <c r="BH81" s="2">
        <v>78.73</v>
      </c>
      <c r="BI81" s="35">
        <v>78.73758325507963</v>
      </c>
      <c r="BJ81" s="36">
        <v>78.84013512494946</v>
      </c>
      <c r="BK81" s="22">
        <v>79.36314248405174</v>
      </c>
      <c r="BL81" s="22">
        <v>79.4504222863061</v>
      </c>
      <c r="BM81" s="22">
        <v>79.60714849420289</v>
      </c>
      <c r="BN81" s="22">
        <v>80</v>
      </c>
      <c r="BO81" s="22">
        <v>79.72829211567966</v>
      </c>
      <c r="BP81" s="22">
        <v>80.40797669626298</v>
      </c>
      <c r="BQ81" s="22">
        <v>80.34305940468407</v>
      </c>
      <c r="BR81" s="22">
        <v>80.35005128289325</v>
      </c>
      <c r="BS81" s="52">
        <v>80.84028086188107</v>
      </c>
    </row>
    <row r="82" spans="1:71" ht="15">
      <c r="A82" s="8">
        <v>-1</v>
      </c>
      <c r="B82" s="22">
        <v>69.11744840189125</v>
      </c>
      <c r="C82" s="22">
        <v>69.62219136193566</v>
      </c>
      <c r="D82" s="22">
        <v>70.25607901240491</v>
      </c>
      <c r="E82" s="22">
        <v>70.71938681720849</v>
      </c>
      <c r="F82" s="22">
        <v>70.65396579592479</v>
      </c>
      <c r="G82" s="22">
        <v>71.64749498943475</v>
      </c>
      <c r="H82" s="22">
        <v>71.85938675277589</v>
      </c>
      <c r="I82" s="22">
        <v>71.23579227872456</v>
      </c>
      <c r="J82" s="22">
        <v>72.5541660966186</v>
      </c>
      <c r="K82" s="22">
        <v>72.11249967857833</v>
      </c>
      <c r="L82" s="22">
        <v>73.04799571845022</v>
      </c>
      <c r="M82" s="22">
        <v>73.82416554518477</v>
      </c>
      <c r="N82" s="22">
        <v>73.24036707153391</v>
      </c>
      <c r="O82" s="22">
        <v>73.84990440709085</v>
      </c>
      <c r="P82" s="22">
        <v>74.1167441560651</v>
      </c>
      <c r="Q82" s="22">
        <v>73.71272596245015</v>
      </c>
      <c r="R82" s="22">
        <v>73.97636681965233</v>
      </c>
      <c r="S82" s="22">
        <v>74.46282186351289</v>
      </c>
      <c r="T82" s="22">
        <v>73.93343388055835</v>
      </c>
      <c r="U82" s="22">
        <v>73.88518098738469</v>
      </c>
      <c r="V82" s="22">
        <v>73.58564647550773</v>
      </c>
      <c r="W82" s="22">
        <v>73.77000823805865</v>
      </c>
      <c r="X82" s="22">
        <v>74.3264430217808</v>
      </c>
      <c r="Y82" s="22">
        <v>74.02300687696399</v>
      </c>
      <c r="Z82" s="22">
        <v>74.15728689137703</v>
      </c>
      <c r="AA82" s="22">
        <v>74.37049920882943</v>
      </c>
      <c r="AB82" s="22">
        <v>74.62565909511841</v>
      </c>
      <c r="AC82" s="22">
        <v>74.51117647521563</v>
      </c>
      <c r="AD82" s="22">
        <v>74.4285493439432</v>
      </c>
      <c r="AE82" s="22">
        <v>74.8829903464763</v>
      </c>
      <c r="AF82" s="22">
        <v>74.56425036289349</v>
      </c>
      <c r="AG82" s="22">
        <v>74.83339839630338</v>
      </c>
      <c r="AH82" s="22">
        <v>74.88626180641599</v>
      </c>
      <c r="AI82" s="22">
        <v>74.65083559310763</v>
      </c>
      <c r="AJ82" s="22">
        <v>75.03803485676703</v>
      </c>
      <c r="AK82" s="22">
        <v>74.79354769692331</v>
      </c>
      <c r="AL82" s="22">
        <v>74.89803229731436</v>
      </c>
      <c r="AM82" s="22">
        <v>75.0274662738854</v>
      </c>
      <c r="AN82" s="22">
        <v>75.29857923278567</v>
      </c>
      <c r="AO82" s="22">
        <v>75.2712981952659</v>
      </c>
      <c r="AP82" s="22">
        <v>75.19401808529595</v>
      </c>
      <c r="AQ82" s="22">
        <v>75.14899486055816</v>
      </c>
      <c r="AR82" s="22">
        <v>76.05207347162619</v>
      </c>
      <c r="AS82" s="22">
        <v>76.31283797894206</v>
      </c>
      <c r="AT82" s="22">
        <v>76.17894206743478</v>
      </c>
      <c r="AU82" s="22">
        <v>76.04031601921791</v>
      </c>
      <c r="AV82" s="22">
        <v>76.53208314066906</v>
      </c>
      <c r="AW82" s="22">
        <v>76.32908299500758</v>
      </c>
      <c r="AX82" s="22">
        <v>76.3230670802499</v>
      </c>
      <c r="AY82" s="22">
        <v>76.60784644951676</v>
      </c>
      <c r="AZ82" s="2">
        <v>76.77</v>
      </c>
      <c r="BA82" s="22">
        <v>76.94326470620565</v>
      </c>
      <c r="BB82" s="22">
        <v>77.20275200009175</v>
      </c>
      <c r="BC82" s="22">
        <v>77.16694452183216</v>
      </c>
      <c r="BD82" s="2">
        <v>77.33</v>
      </c>
      <c r="BE82" s="34">
        <v>77.39348966484725</v>
      </c>
      <c r="BF82" s="22">
        <v>77.65043808107184</v>
      </c>
      <c r="BG82" s="2">
        <v>77.51</v>
      </c>
      <c r="BH82" s="2">
        <v>78.15</v>
      </c>
      <c r="BI82" s="35">
        <v>78.11301024123999</v>
      </c>
      <c r="BJ82" s="36">
        <v>78.23623416290401</v>
      </c>
      <c r="BK82" s="22">
        <v>78.71315596576957</v>
      </c>
      <c r="BL82" s="22">
        <v>78.83234600684152</v>
      </c>
      <c r="BM82" s="22">
        <v>79.0295786177242</v>
      </c>
      <c r="BN82" s="22">
        <v>79.43629985616171</v>
      </c>
      <c r="BO82" s="22">
        <v>79.08929774374778</v>
      </c>
      <c r="BP82" s="22">
        <v>79.78969262342831</v>
      </c>
      <c r="BQ82" s="22">
        <v>79.64735688356352</v>
      </c>
      <c r="BR82" s="22">
        <v>79.71432944253966</v>
      </c>
      <c r="BS82" s="52">
        <v>80.20017963364566</v>
      </c>
    </row>
    <row r="83" spans="1:71" ht="15">
      <c r="A83" s="8">
        <v>-20</v>
      </c>
      <c r="B83" s="22">
        <v>52.06556432331958</v>
      </c>
      <c r="C83" s="22">
        <v>52.59948476667644</v>
      </c>
      <c r="D83" s="22">
        <v>52.712150985778884</v>
      </c>
      <c r="E83" s="22">
        <v>53.06607031905014</v>
      </c>
      <c r="F83" s="22">
        <v>52.88303351761335</v>
      </c>
      <c r="G83" s="22">
        <v>53.719352390420354</v>
      </c>
      <c r="H83" s="22">
        <v>53.83400425884822</v>
      </c>
      <c r="I83" s="22">
        <v>53.26347832446771</v>
      </c>
      <c r="J83" s="22">
        <v>54.45089861902107</v>
      </c>
      <c r="K83" s="22">
        <v>54.03455677926535</v>
      </c>
      <c r="L83" s="22">
        <v>54.75703390135407</v>
      </c>
      <c r="M83" s="22">
        <v>55.49568677535998</v>
      </c>
      <c r="N83" s="22">
        <v>54.92968416746172</v>
      </c>
      <c r="O83" s="22">
        <v>55.55758823687717</v>
      </c>
      <c r="P83" s="22">
        <v>55.7360217900587</v>
      </c>
      <c r="Q83" s="22">
        <v>55.44607779471041</v>
      </c>
      <c r="R83" s="22">
        <v>55.63859347537656</v>
      </c>
      <c r="S83" s="22">
        <v>56.13877462461771</v>
      </c>
      <c r="T83" s="22">
        <v>55.592248829316965</v>
      </c>
      <c r="U83" s="22">
        <v>55.575472474862366</v>
      </c>
      <c r="V83" s="22">
        <v>55.2551056692349</v>
      </c>
      <c r="W83" s="22">
        <v>55.35247919111491</v>
      </c>
      <c r="X83" s="22">
        <v>55.89591113926909</v>
      </c>
      <c r="Y83" s="22">
        <v>55.63172270313704</v>
      </c>
      <c r="Z83" s="22">
        <v>55.705008972729054</v>
      </c>
      <c r="AA83" s="22">
        <v>55.961543774389526</v>
      </c>
      <c r="AB83" s="22">
        <v>56.15647033141585</v>
      </c>
      <c r="AC83" s="22">
        <v>55.97326753572553</v>
      </c>
      <c r="AD83" s="22">
        <v>55.96086089605032</v>
      </c>
      <c r="AE83" s="22">
        <v>56.30685902565552</v>
      </c>
      <c r="AF83" s="22">
        <v>56.00518721017069</v>
      </c>
      <c r="AG83" s="22">
        <v>56.28733993154595</v>
      </c>
      <c r="AH83" s="22">
        <v>56.285292195856094</v>
      </c>
      <c r="AI83" s="22">
        <v>56.07462485739073</v>
      </c>
      <c r="AJ83" s="22">
        <v>56.434606476105216</v>
      </c>
      <c r="AK83" s="22">
        <v>56.20479323123899</v>
      </c>
      <c r="AL83" s="22">
        <v>56.28287583300774</v>
      </c>
      <c r="AM83" s="22">
        <v>56.44966115805257</v>
      </c>
      <c r="AN83" s="22">
        <v>56.655843983512135</v>
      </c>
      <c r="AO83" s="22">
        <v>56.66647093307849</v>
      </c>
      <c r="AP83" s="22">
        <v>56.59024199046254</v>
      </c>
      <c r="AQ83" s="22">
        <v>56.53375082831463</v>
      </c>
      <c r="AR83" s="22">
        <v>57.43018137746894</v>
      </c>
      <c r="AS83" s="22">
        <v>57.688353808044205</v>
      </c>
      <c r="AT83" s="22">
        <v>57.508656419115624</v>
      </c>
      <c r="AU83" s="22">
        <v>57.37755537677582</v>
      </c>
      <c r="AV83" s="22">
        <v>57.848175508110685</v>
      </c>
      <c r="AW83" s="22">
        <v>57.67760442079744</v>
      </c>
      <c r="AX83" s="22">
        <v>57.706227197557105</v>
      </c>
      <c r="AY83" s="22">
        <v>57.93280939804887</v>
      </c>
      <c r="AZ83" s="2">
        <v>58.08</v>
      </c>
      <c r="BA83" s="22">
        <v>58.22654155737582</v>
      </c>
      <c r="BB83" s="22">
        <v>58.5070254379781</v>
      </c>
      <c r="BC83" s="22">
        <v>58.497108247011475</v>
      </c>
      <c r="BD83" s="2">
        <v>58.67</v>
      </c>
      <c r="BE83" s="34">
        <v>58.65468277437436</v>
      </c>
      <c r="BF83" s="22">
        <v>58.887124640554774</v>
      </c>
      <c r="BG83" s="2">
        <v>58.82</v>
      </c>
      <c r="BH83" s="2">
        <v>59.38</v>
      </c>
      <c r="BI83" s="35">
        <v>59.39473828101094</v>
      </c>
      <c r="BJ83" s="36">
        <v>59.50201882383358</v>
      </c>
      <c r="BK83" s="22">
        <v>59.964676976055664</v>
      </c>
      <c r="BL83" s="22">
        <v>60.03900210410162</v>
      </c>
      <c r="BM83" s="22">
        <v>60.277519045397135</v>
      </c>
      <c r="BN83" s="22">
        <v>60.63359201416843</v>
      </c>
      <c r="BO83" s="22">
        <v>60.34603671242219</v>
      </c>
      <c r="BP83" s="22">
        <v>60.988873764321895</v>
      </c>
      <c r="BQ83" s="22">
        <v>60.84065834254275</v>
      </c>
      <c r="BR83" s="22">
        <v>60.95728753554305</v>
      </c>
      <c r="BS83" s="52">
        <v>61.449298167214074</v>
      </c>
    </row>
    <row r="84" spans="1:71" ht="15">
      <c r="A84" s="8">
        <v>-40</v>
      </c>
      <c r="B84" s="22">
        <v>34.34166981682461</v>
      </c>
      <c r="C84" s="22">
        <v>34.512209812592005</v>
      </c>
      <c r="D84" s="22">
        <v>34.43501457616265</v>
      </c>
      <c r="E84" s="22">
        <v>34.43227983670985</v>
      </c>
      <c r="F84" s="22">
        <v>34.20979957016968</v>
      </c>
      <c r="G84" s="22">
        <v>34.92652972213988</v>
      </c>
      <c r="H84" s="22">
        <v>35.002769847873246</v>
      </c>
      <c r="I84" s="22">
        <v>34.42605665405339</v>
      </c>
      <c r="J84" s="22">
        <v>35.453592780899726</v>
      </c>
      <c r="K84" s="22">
        <v>34.95496732010348</v>
      </c>
      <c r="L84" s="22">
        <v>35.64534663689565</v>
      </c>
      <c r="M84" s="22">
        <v>36.299199879303536</v>
      </c>
      <c r="N84" s="22">
        <v>35.71648289889669</v>
      </c>
      <c r="O84" s="22">
        <v>36.3447616752607</v>
      </c>
      <c r="P84" s="22">
        <v>36.5105887576398</v>
      </c>
      <c r="Q84" s="22">
        <v>36.24222990655243</v>
      </c>
      <c r="R84" s="22">
        <v>36.38188642920801</v>
      </c>
      <c r="S84" s="22">
        <v>36.844672739474056</v>
      </c>
      <c r="T84" s="22">
        <v>36.37853264865712</v>
      </c>
      <c r="U84" s="22">
        <v>36.29799762734663</v>
      </c>
      <c r="V84" s="22">
        <v>36.018667695779506</v>
      </c>
      <c r="W84" s="22">
        <v>36.07765332150282</v>
      </c>
      <c r="X84" s="22">
        <v>36.67221216535133</v>
      </c>
      <c r="Y84" s="22">
        <v>36.38878079510736</v>
      </c>
      <c r="Z84" s="22">
        <v>36.42259743428401</v>
      </c>
      <c r="AA84" s="22">
        <v>36.5952690829253</v>
      </c>
      <c r="AB84" s="22">
        <v>36.84176745737028</v>
      </c>
      <c r="AC84" s="22">
        <v>36.58436469457249</v>
      </c>
      <c r="AD84" s="22">
        <v>36.64240031649624</v>
      </c>
      <c r="AE84" s="22">
        <v>36.92812710754419</v>
      </c>
      <c r="AF84" s="22">
        <v>36.63187470657008</v>
      </c>
      <c r="AG84" s="22">
        <v>36.93827720027354</v>
      </c>
      <c r="AH84" s="22">
        <v>36.881501854500065</v>
      </c>
      <c r="AI84" s="22">
        <v>36.67195584015272</v>
      </c>
      <c r="AJ84" s="22">
        <v>36.98317776561005</v>
      </c>
      <c r="AK84" s="22">
        <v>36.82058966875547</v>
      </c>
      <c r="AL84" s="22">
        <v>36.88165077673096</v>
      </c>
      <c r="AM84" s="22">
        <v>37.0498358301557</v>
      </c>
      <c r="AN84" s="22">
        <v>37.2874777606888</v>
      </c>
      <c r="AO84" s="22">
        <v>37.267224511061144</v>
      </c>
      <c r="AP84" s="22">
        <v>37.21107138436855</v>
      </c>
      <c r="AQ84" s="22">
        <v>37.13838637187245</v>
      </c>
      <c r="AR84" s="22">
        <v>38.008491645404206</v>
      </c>
      <c r="AS84" s="22">
        <v>38.25608644567236</v>
      </c>
      <c r="AT84" s="22">
        <v>38.038121543499436</v>
      </c>
      <c r="AU84" s="22">
        <v>37.900334645615665</v>
      </c>
      <c r="AV84" s="22">
        <v>38.33183684477521</v>
      </c>
      <c r="AW84" s="22">
        <v>38.19274558866569</v>
      </c>
      <c r="AX84" s="22">
        <v>38.2345161810336</v>
      </c>
      <c r="AY84" s="22">
        <v>38.42474304202228</v>
      </c>
      <c r="AZ84" s="2">
        <v>38.51</v>
      </c>
      <c r="BA84" s="22">
        <v>38.687357748288576</v>
      </c>
      <c r="BB84" s="22">
        <v>38.95249830186053</v>
      </c>
      <c r="BC84" s="22">
        <v>38.954925850375695</v>
      </c>
      <c r="BD84" s="2">
        <v>39.08</v>
      </c>
      <c r="BE84" s="34">
        <v>39.10440863055199</v>
      </c>
      <c r="BF84" s="22">
        <v>39.28305779811089</v>
      </c>
      <c r="BG84" s="2">
        <v>39.28</v>
      </c>
      <c r="BH84" s="2">
        <v>39.75</v>
      </c>
      <c r="BI84" s="35">
        <v>39.78365900559708</v>
      </c>
      <c r="BJ84" s="36">
        <v>39.89767638442198</v>
      </c>
      <c r="BK84" s="22">
        <v>40.37003670260923</v>
      </c>
      <c r="BL84" s="22">
        <v>40.41633015943567</v>
      </c>
      <c r="BM84" s="22">
        <v>40.67505885515491</v>
      </c>
      <c r="BN84" s="22">
        <v>41.03318034885992</v>
      </c>
      <c r="BO84" s="22">
        <v>40.72237564024801</v>
      </c>
      <c r="BP84" s="22">
        <v>41.43548447833356</v>
      </c>
      <c r="BQ84" s="22">
        <v>41.24483152608595</v>
      </c>
      <c r="BR84" s="22">
        <v>41.33334965136254</v>
      </c>
      <c r="BS84" s="52">
        <v>41.86697624271558</v>
      </c>
    </row>
    <row r="85" spans="1:71" ht="15">
      <c r="A85" s="8">
        <v>-65</v>
      </c>
      <c r="B85" s="22">
        <v>14.0913524938611</v>
      </c>
      <c r="C85" s="22">
        <v>14.048502018946394</v>
      </c>
      <c r="D85" s="22">
        <v>13.819435395524012</v>
      </c>
      <c r="E85" s="22">
        <v>13.717109638921226</v>
      </c>
      <c r="F85" s="22">
        <v>13.288955726590464</v>
      </c>
      <c r="G85" s="22">
        <v>13.988764285594668</v>
      </c>
      <c r="H85" s="22">
        <v>13.896936058090919</v>
      </c>
      <c r="I85" s="22">
        <v>13.34568004406573</v>
      </c>
      <c r="J85" s="22">
        <v>14.112670026596245</v>
      </c>
      <c r="K85" s="22">
        <v>13.601030764483898</v>
      </c>
      <c r="L85" s="22">
        <v>14.092804225497252</v>
      </c>
      <c r="M85" s="22">
        <v>14.637796320853779</v>
      </c>
      <c r="N85" s="22">
        <v>14.072993021616904</v>
      </c>
      <c r="O85" s="22">
        <v>14.655753279805749</v>
      </c>
      <c r="P85" s="22">
        <v>14.903502557588176</v>
      </c>
      <c r="Q85" s="22">
        <v>14.536826924374495</v>
      </c>
      <c r="R85" s="22">
        <v>14.686505369131547</v>
      </c>
      <c r="S85" s="22">
        <v>15.12091913603048</v>
      </c>
      <c r="T85" s="22">
        <v>14.818732936416385</v>
      </c>
      <c r="U85" s="22">
        <v>14.80888156515512</v>
      </c>
      <c r="V85" s="22">
        <v>14.509018444277388</v>
      </c>
      <c r="W85" s="22">
        <v>14.611605741466228</v>
      </c>
      <c r="X85" s="22">
        <v>15.065062179558932</v>
      </c>
      <c r="Y85" s="22">
        <v>14.857119240354365</v>
      </c>
      <c r="Z85" s="22">
        <v>14.920521440832669</v>
      </c>
      <c r="AA85" s="22">
        <v>14.989650309870001</v>
      </c>
      <c r="AB85" s="22">
        <v>15.157327626060356</v>
      </c>
      <c r="AC85" s="22">
        <v>15.040419532795603</v>
      </c>
      <c r="AD85" s="22">
        <v>15.216909541735909</v>
      </c>
      <c r="AE85" s="22">
        <v>15.327778590989602</v>
      </c>
      <c r="AF85" s="22">
        <v>15.125304331351934</v>
      </c>
      <c r="AG85" s="22">
        <v>15.359480047836753</v>
      </c>
      <c r="AH85" s="22">
        <v>15.287585763528643</v>
      </c>
      <c r="AI85" s="22">
        <v>15.195437938113555</v>
      </c>
      <c r="AJ85" s="22">
        <v>15.453664832940403</v>
      </c>
      <c r="AK85" s="22">
        <v>15.357511258091856</v>
      </c>
      <c r="AL85" s="22">
        <v>15.353705099569316</v>
      </c>
      <c r="AM85" s="22">
        <v>15.59641131836074</v>
      </c>
      <c r="AN85" s="22">
        <v>15.725444204387077</v>
      </c>
      <c r="AO85" s="22">
        <v>15.657117103109522</v>
      </c>
      <c r="AP85" s="22">
        <v>15.707719096733465</v>
      </c>
      <c r="AQ85" s="22">
        <v>15.657091210428243</v>
      </c>
      <c r="AR85" s="22">
        <v>16.342543678721164</v>
      </c>
      <c r="AS85" s="22">
        <v>16.52536455512472</v>
      </c>
      <c r="AT85" s="22">
        <v>16.223876863815367</v>
      </c>
      <c r="AU85" s="22">
        <v>16.068447146164836</v>
      </c>
      <c r="AV85" s="22">
        <v>16.41242322297983</v>
      </c>
      <c r="AW85" s="22">
        <v>16.3676489786044</v>
      </c>
      <c r="AX85" s="22">
        <v>16.283444446072178</v>
      </c>
      <c r="AY85" s="22">
        <v>16.46583500568474</v>
      </c>
      <c r="AZ85" s="22">
        <v>16.38</v>
      </c>
      <c r="BA85" s="22">
        <v>16.640787698216755</v>
      </c>
      <c r="BB85" s="22">
        <v>16.817135173773675</v>
      </c>
      <c r="BC85" s="22">
        <v>16.774772917025096</v>
      </c>
      <c r="BD85" s="22">
        <v>16.9</v>
      </c>
      <c r="BE85" s="34">
        <v>16.905078137972993</v>
      </c>
      <c r="BF85" s="22">
        <v>17.066030536635964</v>
      </c>
      <c r="BG85" s="2">
        <v>17.09</v>
      </c>
      <c r="BH85" s="2">
        <v>17.49</v>
      </c>
      <c r="BI85" s="35">
        <v>17.56174365610339</v>
      </c>
      <c r="BJ85" s="36">
        <v>17.47145054855678</v>
      </c>
      <c r="BK85" s="22">
        <v>17.945586313977365</v>
      </c>
      <c r="BL85" s="22">
        <v>17.964829549390807</v>
      </c>
      <c r="BM85" s="22">
        <v>18.18612078695003</v>
      </c>
      <c r="BN85" s="22">
        <v>18.47242821835255</v>
      </c>
      <c r="BO85" s="22">
        <v>18.240314305563814</v>
      </c>
      <c r="BP85" s="22">
        <v>18.86539485642749</v>
      </c>
      <c r="BQ85" s="22">
        <v>18.714200841302947</v>
      </c>
      <c r="BR85" s="22">
        <v>18.80239689569044</v>
      </c>
      <c r="BS85" s="52">
        <v>19.282885035485258</v>
      </c>
    </row>
    <row r="86" spans="1:71" ht="12.75">
      <c r="A86" s="8" t="s">
        <v>61</v>
      </c>
      <c r="B86" s="21">
        <f>B40/B32*1000</f>
        <v>103.34834187382798</v>
      </c>
      <c r="C86" s="21">
        <f>C40/C32*1000</f>
        <v>102.3216077406793</v>
      </c>
      <c r="D86" s="21">
        <f aca="true" t="shared" si="12" ref="D86:AY86">D40/D32*1000</f>
        <v>74.3771324287868</v>
      </c>
      <c r="E86" s="21">
        <f t="shared" si="12"/>
        <v>62.42685928735725</v>
      </c>
      <c r="F86" s="21">
        <f t="shared" si="12"/>
        <v>50.40179025531482</v>
      </c>
      <c r="G86" s="21">
        <f t="shared" si="12"/>
        <v>44.3381501434973</v>
      </c>
      <c r="H86" s="21">
        <f t="shared" si="12"/>
        <v>40.787396825077664</v>
      </c>
      <c r="I86" s="21">
        <f t="shared" si="12"/>
        <v>46.66481692717164</v>
      </c>
      <c r="J86" s="21">
        <f t="shared" si="12"/>
        <v>37.20301912685479</v>
      </c>
      <c r="K86" s="21">
        <f t="shared" si="12"/>
        <v>32.46922980759396</v>
      </c>
      <c r="L86" s="21">
        <f t="shared" si="12"/>
        <v>28.593403610369634</v>
      </c>
      <c r="M86" s="21">
        <f t="shared" si="12"/>
        <v>27.78191142297874</v>
      </c>
      <c r="N86" s="21">
        <f t="shared" si="12"/>
        <v>25.49494034493856</v>
      </c>
      <c r="O86" s="21">
        <f t="shared" si="12"/>
        <v>26.205282360770095</v>
      </c>
      <c r="P86" s="21">
        <f t="shared" si="12"/>
        <v>25.633647183406616</v>
      </c>
      <c r="Q86" s="21">
        <f t="shared" si="12"/>
        <v>28.531754038240148</v>
      </c>
      <c r="R86" s="21">
        <f t="shared" si="12"/>
        <v>27.02171804598971</v>
      </c>
      <c r="S86" s="21">
        <f t="shared" si="12"/>
        <v>25.32984252679366</v>
      </c>
      <c r="T86" s="21">
        <f t="shared" si="12"/>
        <v>23.150451748068612</v>
      </c>
      <c r="U86" s="21">
        <f t="shared" si="12"/>
        <v>25.498627286289157</v>
      </c>
      <c r="V86" s="21">
        <f t="shared" si="12"/>
        <v>25.686162695559467</v>
      </c>
      <c r="W86" s="21">
        <f t="shared" si="12"/>
        <v>24.415496857768897</v>
      </c>
      <c r="X86" s="21">
        <f t="shared" si="12"/>
        <v>25.37758844567966</v>
      </c>
      <c r="Y86" s="21">
        <f t="shared" si="12"/>
        <v>24.851268920852473</v>
      </c>
      <c r="Z86" s="21">
        <f t="shared" si="12"/>
        <v>22.83137777322334</v>
      </c>
      <c r="AA86" s="21">
        <f t="shared" si="12"/>
        <v>23.697119274134913</v>
      </c>
      <c r="AB86" s="21">
        <f t="shared" si="12"/>
        <v>24.45548720620354</v>
      </c>
      <c r="AC86" s="21">
        <f t="shared" si="12"/>
        <v>21.520500738448554</v>
      </c>
      <c r="AD86" s="21">
        <f t="shared" si="12"/>
        <v>21.817891469463934</v>
      </c>
      <c r="AE86" s="21">
        <f t="shared" si="12"/>
        <v>20.939744612928973</v>
      </c>
      <c r="AF86" s="21">
        <f t="shared" si="12"/>
        <v>20.904311251314404</v>
      </c>
      <c r="AG86" s="21">
        <f t="shared" si="12"/>
        <v>19.219637688927005</v>
      </c>
      <c r="AH86" s="21">
        <f t="shared" si="12"/>
        <v>17.944675980910837</v>
      </c>
      <c r="AI86" s="21">
        <f t="shared" si="12"/>
        <v>17.533377510781833</v>
      </c>
      <c r="AJ86" s="21">
        <f t="shared" si="12"/>
        <v>17.150468390519908</v>
      </c>
      <c r="AK86" s="21">
        <f t="shared" si="12"/>
        <v>16.316344074094616</v>
      </c>
      <c r="AL86" s="21">
        <f t="shared" si="12"/>
        <v>15.02214877550552</v>
      </c>
      <c r="AM86" s="21">
        <f t="shared" si="12"/>
        <v>14.165654834178511</v>
      </c>
      <c r="AN86" s="21">
        <f t="shared" si="12"/>
        <v>13.31058840489176</v>
      </c>
      <c r="AO86" s="21">
        <f t="shared" si="12"/>
        <v>13.455489540166758</v>
      </c>
      <c r="AP86" s="21">
        <f t="shared" si="12"/>
        <v>11.98914850791984</v>
      </c>
      <c r="AQ86" s="21">
        <f t="shared" si="12"/>
        <v>13.224045106848758</v>
      </c>
      <c r="AR86" s="21">
        <f t="shared" si="12"/>
        <v>12.580385852090032</v>
      </c>
      <c r="AS86" s="21">
        <f t="shared" si="12"/>
        <v>10.633941247133341</v>
      </c>
      <c r="AT86" s="21">
        <f t="shared" si="12"/>
        <v>11.194816935362361</v>
      </c>
      <c r="AU86" s="21">
        <f t="shared" si="12"/>
        <v>10.988653198105068</v>
      </c>
      <c r="AV86" s="21">
        <f t="shared" si="12"/>
        <v>10.229030487500623</v>
      </c>
      <c r="AW86" s="21">
        <f t="shared" si="12"/>
        <v>8.695505066738848</v>
      </c>
      <c r="AX86" s="21">
        <f t="shared" si="12"/>
        <v>8.787468306067868</v>
      </c>
      <c r="AY86" s="21">
        <f t="shared" si="12"/>
        <v>8.306209202639488</v>
      </c>
      <c r="AZ86" s="2">
        <v>8.58</v>
      </c>
      <c r="BA86" s="2">
        <v>6.24</v>
      </c>
      <c r="BB86" s="2">
        <v>7.63</v>
      </c>
      <c r="BC86" s="2">
        <v>7.85</v>
      </c>
      <c r="BD86" s="2">
        <v>6.79</v>
      </c>
      <c r="BE86" s="21">
        <f>BE40/BE32*1000</f>
        <v>7.2019107110049605</v>
      </c>
      <c r="BF86" s="22">
        <v>6.585782131196201</v>
      </c>
      <c r="BG86" s="2">
        <v>6.14</v>
      </c>
      <c r="BH86" s="2">
        <v>5.86</v>
      </c>
      <c r="BI86" s="9">
        <v>5.65</v>
      </c>
      <c r="BJ86" s="22">
        <v>5.6944214534017545</v>
      </c>
      <c r="BK86" s="22">
        <v>5.528058108889889</v>
      </c>
      <c r="BL86" s="22">
        <v>5.780138651300982</v>
      </c>
      <c r="BM86" s="22">
        <v>5.490396366488517</v>
      </c>
      <c r="BN86" s="22">
        <v>5.78</v>
      </c>
      <c r="BO86" s="2">
        <v>5.13</v>
      </c>
      <c r="BP86" s="22">
        <v>5.403339298434596</v>
      </c>
      <c r="BQ86" s="22">
        <f>BQ40/BQ32*1000</f>
        <v>4.536907657541099</v>
      </c>
      <c r="BR86" s="22">
        <f>288/57639*1000</f>
        <v>4.996616873991568</v>
      </c>
      <c r="BS86" s="22">
        <f>BS40/BS32*1000</f>
        <v>5.117958425351421</v>
      </c>
    </row>
    <row r="87" spans="1:71" ht="12.75">
      <c r="A87" s="8" t="s">
        <v>62</v>
      </c>
      <c r="B87" s="21">
        <v>44.042879634179364</v>
      </c>
      <c r="C87" s="21">
        <v>41.44521820331204</v>
      </c>
      <c r="D87" s="21">
        <v>38.83004046655558</v>
      </c>
      <c r="E87" s="21">
        <v>26.855252007586458</v>
      </c>
      <c r="F87" s="21">
        <v>26.26385922083206</v>
      </c>
      <c r="G87" s="21">
        <v>26.433714314485673</v>
      </c>
      <c r="H87" s="21">
        <v>24.178873395196398</v>
      </c>
      <c r="I87" s="21">
        <v>24.40628500375086</v>
      </c>
      <c r="J87" s="21">
        <v>22.278926151470966</v>
      </c>
      <c r="K87" s="21">
        <v>21.570387880578696</v>
      </c>
      <c r="L87" s="21">
        <v>21.241460435235037</v>
      </c>
      <c r="M87" s="21">
        <v>21.86380338602777</v>
      </c>
      <c r="N87" s="21">
        <v>20.131348407013196</v>
      </c>
      <c r="O87" s="21">
        <v>19.963744005140093</v>
      </c>
      <c r="P87" s="21">
        <v>19.947512603881304</v>
      </c>
      <c r="Q87" s="21">
        <v>23.40458359542827</v>
      </c>
      <c r="R87" s="21">
        <v>22.38100499674659</v>
      </c>
      <c r="S87" s="21">
        <v>22.092678334214632</v>
      </c>
      <c r="T87" s="21">
        <v>20.348304307974335</v>
      </c>
      <c r="U87" s="21">
        <v>21.399290451177777</v>
      </c>
      <c r="V87" s="21">
        <v>21.85555252522748</v>
      </c>
      <c r="W87" s="21">
        <v>21.429775348534832</v>
      </c>
      <c r="X87" s="21">
        <v>22.028840239651913</v>
      </c>
      <c r="Y87" s="21">
        <v>21.494733897776296</v>
      </c>
      <c r="Z87" s="21">
        <v>21.099554234769688</v>
      </c>
      <c r="AA87" s="21">
        <v>21.71041178097062</v>
      </c>
      <c r="AB87" s="21">
        <v>22.000921714388763</v>
      </c>
      <c r="AC87" s="21">
        <v>19.732149136467303</v>
      </c>
      <c r="AD87" s="21">
        <v>20.191031309572526</v>
      </c>
      <c r="AE87" s="21">
        <v>18.585395051875498</v>
      </c>
      <c r="AF87" s="21">
        <v>18.338590956887487</v>
      </c>
      <c r="AG87" s="21">
        <v>17.258012648729768</v>
      </c>
      <c r="AH87" s="21">
        <v>16.68142261763372</v>
      </c>
      <c r="AI87" s="21">
        <v>14.795824144786156</v>
      </c>
      <c r="AJ87" s="21">
        <v>14.838787798729676</v>
      </c>
      <c r="AK87" s="21">
        <v>14.630358826465532</v>
      </c>
      <c r="AL87" s="21">
        <v>14.55163074663178</v>
      </c>
      <c r="AM87" s="21">
        <v>12.84432064376354</v>
      </c>
      <c r="AN87" s="21">
        <v>12.409600922611181</v>
      </c>
      <c r="AO87" s="21">
        <v>12.132408008387838</v>
      </c>
      <c r="AP87" s="21">
        <v>11.676605533260824</v>
      </c>
      <c r="AQ87" s="21">
        <v>11.696725171505301</v>
      </c>
      <c r="AR87" s="21">
        <v>11.454983922829582</v>
      </c>
      <c r="AS87" s="21">
        <v>10.238069236649558</v>
      </c>
      <c r="AT87" s="21">
        <v>9.356637034804882</v>
      </c>
      <c r="AU87" s="21">
        <v>9.393263548602405</v>
      </c>
      <c r="AV87" s="21">
        <v>8.599038637459875</v>
      </c>
      <c r="AW87" s="21">
        <v>7.612796264654633</v>
      </c>
      <c r="AX87" s="21">
        <v>8.526970233753604</v>
      </c>
      <c r="AY87" s="21">
        <v>8.092773420130552</v>
      </c>
      <c r="AZ87" s="22">
        <v>7.488531486283113</v>
      </c>
      <c r="BA87" s="2">
        <v>7.21</v>
      </c>
      <c r="BB87" s="2">
        <v>7.13</v>
      </c>
      <c r="BC87" s="2">
        <v>7.63</v>
      </c>
      <c r="BD87" s="2">
        <v>6.69</v>
      </c>
      <c r="BE87" s="2">
        <v>6.37</v>
      </c>
      <c r="BF87" s="22">
        <v>6.448394368279073</v>
      </c>
      <c r="BG87" s="22">
        <v>6.1</v>
      </c>
      <c r="BH87" s="2">
        <v>6.27</v>
      </c>
      <c r="BI87" s="9">
        <v>5.78</v>
      </c>
      <c r="BJ87" s="22">
        <v>5.412630571461575</v>
      </c>
      <c r="BK87" s="22">
        <v>5.349991991029953</v>
      </c>
      <c r="BL87" s="22">
        <v>5.330700888450148</v>
      </c>
      <c r="BM87" s="22">
        <v>4.9467137089440945</v>
      </c>
      <c r="BN87" s="22">
        <v>5.4</v>
      </c>
      <c r="BO87" s="2">
        <v>5.47</v>
      </c>
      <c r="BP87" s="22">
        <v>4.40078313148639</v>
      </c>
      <c r="BQ87" s="22">
        <f>(102+159)/(BQ32+159)*1000</f>
        <v>4.490090834021469</v>
      </c>
      <c r="BR87" s="22">
        <f>(117+169)/57639*1000</f>
        <v>4.96191814569996</v>
      </c>
      <c r="BS87" s="22">
        <f>(122+BS36)/BS32*1000</f>
        <v>4.977740386300698</v>
      </c>
    </row>
    <row r="88" spans="1:71" ht="12.75">
      <c r="A88" s="8" t="s">
        <v>63</v>
      </c>
      <c r="B88" s="21">
        <f>B41/B32*1000</f>
        <v>41.65622085618877</v>
      </c>
      <c r="C88" s="21">
        <f aca="true" t="shared" si="13" ref="C88:AY88">C41/C32*1000</f>
        <v>36.89538360668766</v>
      </c>
      <c r="D88" s="21">
        <f t="shared" si="13"/>
        <v>30.796238990716496</v>
      </c>
      <c r="E88" s="21">
        <f t="shared" si="13"/>
        <v>24.333158468181267</v>
      </c>
      <c r="F88" s="21">
        <f t="shared" si="13"/>
        <v>21.37117282066931</v>
      </c>
      <c r="G88" s="21">
        <f t="shared" si="13"/>
        <v>19.525703640300087</v>
      </c>
      <c r="H88" s="21">
        <f t="shared" si="13"/>
        <v>17.955703901796575</v>
      </c>
      <c r="I88" s="21">
        <f t="shared" si="13"/>
        <v>17.500590889005355</v>
      </c>
      <c r="J88" s="21">
        <f t="shared" si="13"/>
        <v>15.44943820224719</v>
      </c>
      <c r="K88" s="21">
        <f t="shared" si="13"/>
        <v>13.887783977906832</v>
      </c>
      <c r="L88" s="21">
        <f t="shared" si="13"/>
        <v>14.059177487218928</v>
      </c>
      <c r="M88" s="21">
        <f t="shared" si="13"/>
        <v>13.942467290147551</v>
      </c>
      <c r="N88" s="21">
        <f t="shared" si="13"/>
        <v>12.88453974421626</v>
      </c>
      <c r="O88" s="21">
        <f t="shared" si="13"/>
        <v>13.561577824181372</v>
      </c>
      <c r="P88" s="21">
        <f t="shared" si="13"/>
        <v>13.697368723957734</v>
      </c>
      <c r="Q88" s="21">
        <f t="shared" si="13"/>
        <v>17.04309434230984</v>
      </c>
      <c r="R88" s="21">
        <f t="shared" si="13"/>
        <v>15.714583870452898</v>
      </c>
      <c r="S88" s="21">
        <f t="shared" si="13"/>
        <v>15.244334962662988</v>
      </c>
      <c r="T88" s="21">
        <f t="shared" si="13"/>
        <v>14.050019641220374</v>
      </c>
      <c r="U88" s="21">
        <f t="shared" si="13"/>
        <v>15.870827013000039</v>
      </c>
      <c r="V88" s="21">
        <f t="shared" si="13"/>
        <v>16.6984851114472</v>
      </c>
      <c r="W88" s="21">
        <f t="shared" si="13"/>
        <v>16.252919505911247</v>
      </c>
      <c r="X88" s="21">
        <f t="shared" si="13"/>
        <v>17.632184431737933</v>
      </c>
      <c r="Y88" s="21">
        <f t="shared" si="13"/>
        <v>17.55726012070616</v>
      </c>
      <c r="Z88" s="21">
        <f t="shared" si="13"/>
        <v>16.447199877030283</v>
      </c>
      <c r="AA88" s="21">
        <f t="shared" si="13"/>
        <v>17.204477260391812</v>
      </c>
      <c r="AB88" s="21">
        <f t="shared" si="13"/>
        <v>17.953393311559502</v>
      </c>
      <c r="AC88" s="21">
        <f t="shared" si="13"/>
        <v>14.959862558146543</v>
      </c>
      <c r="AD88" s="21">
        <f t="shared" si="13"/>
        <v>15.799506951583446</v>
      </c>
      <c r="AE88" s="21">
        <f t="shared" si="13"/>
        <v>14.285714285714285</v>
      </c>
      <c r="AF88" s="21">
        <f t="shared" si="13"/>
        <v>13.869610935856992</v>
      </c>
      <c r="AG88" s="21">
        <f t="shared" si="13"/>
        <v>13.077500267981563</v>
      </c>
      <c r="AH88" s="21">
        <f t="shared" si="13"/>
        <v>12.341013625861065</v>
      </c>
      <c r="AI88" s="21">
        <f t="shared" si="13"/>
        <v>11.754098182568738</v>
      </c>
      <c r="AJ88" s="21">
        <f t="shared" si="13"/>
        <v>11.2061468687736</v>
      </c>
      <c r="AK88" s="21">
        <f t="shared" si="13"/>
        <v>11.147468249126504</v>
      </c>
      <c r="AL88" s="21">
        <f t="shared" si="13"/>
        <v>10.316968486768115</v>
      </c>
      <c r="AM88" s="21">
        <f t="shared" si="13"/>
        <v>9.463609742161275</v>
      </c>
      <c r="AN88" s="21">
        <f t="shared" si="13"/>
        <v>8.817664159919271</v>
      </c>
      <c r="AO88" s="21">
        <f t="shared" si="13"/>
        <v>9.211643117479655</v>
      </c>
      <c r="AP88" s="21">
        <f t="shared" si="13"/>
        <v>8.363650001875257</v>
      </c>
      <c r="AQ88" s="21">
        <f t="shared" si="13"/>
        <v>8.88391095724777</v>
      </c>
      <c r="AR88" s="21">
        <f t="shared" si="13"/>
        <v>8.346730975348338</v>
      </c>
      <c r="AS88" s="21">
        <f t="shared" si="13"/>
        <v>7.507917440209676</v>
      </c>
      <c r="AT88" s="21">
        <f t="shared" si="13"/>
        <v>7.352719602229922</v>
      </c>
      <c r="AU88" s="21">
        <f t="shared" si="13"/>
        <v>7.862991843977404</v>
      </c>
      <c r="AV88" s="21">
        <f t="shared" si="13"/>
        <v>6.9025165078256245</v>
      </c>
      <c r="AW88" s="21">
        <f t="shared" si="13"/>
        <v>5.430461335453638</v>
      </c>
      <c r="AX88" s="21">
        <f t="shared" si="13"/>
        <v>5.383626827828141</v>
      </c>
      <c r="AY88" s="21">
        <f t="shared" si="13"/>
        <v>5.140245095423581</v>
      </c>
      <c r="AZ88" s="2">
        <v>5.39</v>
      </c>
      <c r="BA88" s="2">
        <v>4.13</v>
      </c>
      <c r="BB88" s="2">
        <v>4.68</v>
      </c>
      <c r="BC88" s="2">
        <v>4.52</v>
      </c>
      <c r="BD88" s="2">
        <v>3.93</v>
      </c>
      <c r="BE88" s="21">
        <f>BE41/BE32*1000</f>
        <v>4.133749770347235</v>
      </c>
      <c r="BF88" s="22">
        <v>3.524784802612051</v>
      </c>
      <c r="BG88" s="2">
        <v>3.36</v>
      </c>
      <c r="BH88" s="2">
        <v>3.43</v>
      </c>
      <c r="BI88" s="9">
        <v>3.07</v>
      </c>
      <c r="BJ88" s="22">
        <v>3.5921205098493627</v>
      </c>
      <c r="BK88" s="22">
        <v>3.3104068907887125</v>
      </c>
      <c r="BL88" s="22">
        <v>3.3312325560457365</v>
      </c>
      <c r="BM88" s="22">
        <v>3.2468124692191234</v>
      </c>
      <c r="BN88" s="2">
        <v>3.31</v>
      </c>
      <c r="BO88" s="2">
        <v>3.26</v>
      </c>
      <c r="BP88" s="22">
        <v>2.866723421999062</v>
      </c>
      <c r="BQ88" s="22">
        <f>BQ41/BQ32*1000</f>
        <v>2.622091117666339</v>
      </c>
      <c r="BR88" s="22">
        <f>173/57969*1000</f>
        <v>2.9843537062912935</v>
      </c>
      <c r="BS88" s="22">
        <f>BS41/BS32*1000</f>
        <v>3.154905878641287</v>
      </c>
    </row>
    <row r="89" spans="1:54" ht="12.75">
      <c r="A89" s="53" t="s">
        <v>64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</row>
    <row r="90" ht="12.75">
      <c r="BG90" s="22"/>
    </row>
    <row r="91" ht="12.75">
      <c r="BG91" s="22"/>
    </row>
    <row r="92" ht="12.75">
      <c r="AS92" s="25"/>
    </row>
    <row r="93" ht="12.75">
      <c r="AS93" s="28"/>
    </row>
    <row r="94" ht="12.75">
      <c r="AS94" s="25"/>
    </row>
    <row r="95" ht="12.75">
      <c r="AS95" s="8"/>
    </row>
    <row r="96" ht="12.75">
      <c r="AS96" s="8"/>
    </row>
    <row r="97" ht="12.75">
      <c r="AS97" s="8"/>
    </row>
    <row r="98" ht="12.75">
      <c r="AS98" s="8"/>
    </row>
    <row r="99" ht="12.75">
      <c r="AS99" s="8"/>
    </row>
  </sheetData>
  <sheetProtection/>
  <mergeCells count="10">
    <mergeCell ref="A89:BB89"/>
    <mergeCell ref="B64:BQ64"/>
    <mergeCell ref="B74:BQ74"/>
    <mergeCell ref="B80:BQ80"/>
    <mergeCell ref="B18:BR18"/>
    <mergeCell ref="B11:BR11"/>
    <mergeCell ref="A29:BR29"/>
    <mergeCell ref="A47:BQ47"/>
    <mergeCell ref="A56:BQ56"/>
    <mergeCell ref="B58:BQ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91"/>
  <sheetViews>
    <sheetView zoomScalePageLayoutView="0" workbookViewId="0" topLeftCell="A1">
      <selection activeCell="A1" sqref="A1:IV91"/>
    </sheetView>
  </sheetViews>
  <sheetFormatPr defaultColWidth="9.140625" defaultRowHeight="15"/>
  <sheetData>
    <row r="1" spans="1:61" s="2" customFormat="1" ht="12.75">
      <c r="A1" s="1"/>
      <c r="AX1" s="3"/>
      <c r="BI1" s="4"/>
    </row>
    <row r="2" s="2" customFormat="1" ht="12.75">
      <c r="BI2" s="4"/>
    </row>
    <row r="3" spans="1:61" s="2" customFormat="1" ht="12.75">
      <c r="A3" s="2" t="s">
        <v>0</v>
      </c>
      <c r="B3" s="5" t="s">
        <v>1</v>
      </c>
      <c r="E3" s="2" t="s">
        <v>2</v>
      </c>
      <c r="AW3" s="6"/>
      <c r="AX3" s="6"/>
      <c r="AY3" s="6"/>
      <c r="AZ3" s="6"/>
      <c r="BA3" s="6"/>
      <c r="BI3" s="4"/>
    </row>
    <row r="4" spans="1:72" s="2" customFormat="1" ht="12.75">
      <c r="A4" s="7" t="s">
        <v>3</v>
      </c>
      <c r="B4" s="7">
        <v>1950</v>
      </c>
      <c r="C4" s="7">
        <v>1951</v>
      </c>
      <c r="D4" s="7">
        <v>1952</v>
      </c>
      <c r="E4" s="7">
        <v>1953</v>
      </c>
      <c r="F4" s="7">
        <v>1954</v>
      </c>
      <c r="G4" s="7">
        <v>1955</v>
      </c>
      <c r="H4" s="7">
        <v>1956</v>
      </c>
      <c r="I4" s="7">
        <v>1957</v>
      </c>
      <c r="J4" s="7">
        <v>1958</v>
      </c>
      <c r="K4" s="7">
        <v>1959</v>
      </c>
      <c r="L4" s="7">
        <v>1960</v>
      </c>
      <c r="M4" s="7">
        <v>1961</v>
      </c>
      <c r="N4" s="7">
        <v>1962</v>
      </c>
      <c r="O4" s="7">
        <v>1963</v>
      </c>
      <c r="P4" s="7">
        <v>1964</v>
      </c>
      <c r="Q4" s="7">
        <v>1965</v>
      </c>
      <c r="R4" s="7">
        <v>1966</v>
      </c>
      <c r="S4" s="7">
        <v>1967</v>
      </c>
      <c r="T4" s="7">
        <v>1968</v>
      </c>
      <c r="U4" s="7">
        <v>1969</v>
      </c>
      <c r="V4" s="7">
        <v>1970</v>
      </c>
      <c r="W4" s="7">
        <v>1971</v>
      </c>
      <c r="X4" s="7">
        <v>1972</v>
      </c>
      <c r="Y4" s="7">
        <v>1973</v>
      </c>
      <c r="Z4" s="7">
        <v>1974</v>
      </c>
      <c r="AA4" s="7">
        <v>1975</v>
      </c>
      <c r="AB4" s="7">
        <v>1976</v>
      </c>
      <c r="AC4" s="7">
        <v>1977</v>
      </c>
      <c r="AD4" s="7">
        <v>1978</v>
      </c>
      <c r="AE4" s="7">
        <v>1979</v>
      </c>
      <c r="AF4" s="7">
        <v>1980</v>
      </c>
      <c r="AG4" s="7">
        <v>1981</v>
      </c>
      <c r="AH4" s="7">
        <v>1982</v>
      </c>
      <c r="AI4" s="7">
        <v>1983</v>
      </c>
      <c r="AJ4" s="7">
        <v>1984</v>
      </c>
      <c r="AK4" s="7">
        <v>1985</v>
      </c>
      <c r="AL4" s="7">
        <v>1986</v>
      </c>
      <c r="AM4" s="7">
        <v>1987</v>
      </c>
      <c r="AN4" s="7">
        <v>1988</v>
      </c>
      <c r="AO4" s="7">
        <v>1989</v>
      </c>
      <c r="AP4" s="7">
        <v>1990</v>
      </c>
      <c r="AQ4" s="7">
        <v>1991</v>
      </c>
      <c r="AR4" s="7">
        <v>1992</v>
      </c>
      <c r="AS4" s="7">
        <v>1993</v>
      </c>
      <c r="AT4" s="7">
        <v>1994</v>
      </c>
      <c r="AU4" s="7">
        <v>1995</v>
      </c>
      <c r="AV4" s="7">
        <v>1996</v>
      </c>
      <c r="AW4" s="7">
        <v>1997</v>
      </c>
      <c r="AX4" s="7">
        <v>1998</v>
      </c>
      <c r="AY4" s="7">
        <v>1999</v>
      </c>
      <c r="AZ4" s="2">
        <v>2000</v>
      </c>
      <c r="BA4" s="2">
        <v>2001</v>
      </c>
      <c r="BB4" s="2">
        <v>2002</v>
      </c>
      <c r="BC4" s="2">
        <v>2003</v>
      </c>
      <c r="BD4" s="2">
        <v>2004</v>
      </c>
      <c r="BE4" s="2">
        <v>2005</v>
      </c>
      <c r="BF4" s="2">
        <v>2006</v>
      </c>
      <c r="BG4" s="2">
        <v>2007</v>
      </c>
      <c r="BH4" s="2">
        <v>2008</v>
      </c>
      <c r="BI4" s="4">
        <v>2009</v>
      </c>
      <c r="BJ4" s="2">
        <v>2010</v>
      </c>
      <c r="BK4" s="2">
        <v>2011</v>
      </c>
      <c r="BL4" s="2">
        <v>2012</v>
      </c>
      <c r="BM4" s="2">
        <v>2013</v>
      </c>
      <c r="BN4" s="2">
        <v>2014</v>
      </c>
      <c r="BO4" s="2">
        <v>2015</v>
      </c>
      <c r="BP4" s="2">
        <v>2016</v>
      </c>
      <c r="BQ4" s="2">
        <v>2017</v>
      </c>
      <c r="BR4" s="2">
        <v>2018</v>
      </c>
      <c r="BS4" s="2">
        <v>2019</v>
      </c>
      <c r="BT4" s="2">
        <v>2020</v>
      </c>
    </row>
    <row r="5" spans="1:72" s="2" customFormat="1" ht="12.75">
      <c r="A5" s="8" t="s">
        <v>4</v>
      </c>
      <c r="B5" s="2">
        <v>3447085</v>
      </c>
      <c r="C5" s="2">
        <v>3485530</v>
      </c>
      <c r="D5" s="2">
        <v>3533282</v>
      </c>
      <c r="E5" s="2">
        <v>3576852</v>
      </c>
      <c r="F5" s="2">
        <v>3629425</v>
      </c>
      <c r="G5" s="2">
        <v>3694560</v>
      </c>
      <c r="H5" s="2">
        <v>3756495</v>
      </c>
      <c r="I5" s="2">
        <v>3816037</v>
      </c>
      <c r="J5" s="2">
        <v>3870481</v>
      </c>
      <c r="K5" s="2">
        <v>3924851</v>
      </c>
      <c r="L5" s="2">
        <v>3969682</v>
      </c>
      <c r="M5" s="2">
        <v>4018405</v>
      </c>
      <c r="N5" s="2">
        <v>4216827</v>
      </c>
      <c r="O5" s="2">
        <v>4259549</v>
      </c>
      <c r="P5" s="2">
        <v>4304484</v>
      </c>
      <c r="Q5" s="2">
        <v>4350198</v>
      </c>
      <c r="R5" s="2">
        <v>4391768</v>
      </c>
      <c r="S5" s="2">
        <v>4431564</v>
      </c>
      <c r="T5" s="2">
        <v>4467170</v>
      </c>
      <c r="U5" s="2">
        <v>4500659</v>
      </c>
      <c r="V5" s="2">
        <v>4536555</v>
      </c>
      <c r="W5" s="2">
        <v>4539890</v>
      </c>
      <c r="X5" s="2">
        <v>4575007</v>
      </c>
      <c r="Y5" s="2">
        <v>4618236</v>
      </c>
      <c r="Z5" s="2">
        <v>4664653</v>
      </c>
      <c r="AA5" s="2">
        <v>4714593</v>
      </c>
      <c r="AB5" s="2">
        <v>4763617</v>
      </c>
      <c r="AC5" s="2">
        <v>4815396</v>
      </c>
      <c r="AD5" s="2">
        <v>4865605</v>
      </c>
      <c r="AE5" s="2">
        <v>4914644</v>
      </c>
      <c r="AF5" s="2">
        <v>4963301</v>
      </c>
      <c r="AG5" s="2">
        <v>4996329</v>
      </c>
      <c r="AH5" s="2">
        <v>5035881</v>
      </c>
      <c r="AI5" s="2">
        <v>5074316</v>
      </c>
      <c r="AJ5" s="2">
        <v>5109626</v>
      </c>
      <c r="AK5" s="2">
        <v>5144568</v>
      </c>
      <c r="AL5" s="2">
        <v>5178967</v>
      </c>
      <c r="AM5" s="2">
        <v>5208708</v>
      </c>
      <c r="AN5" s="2">
        <v>5236972</v>
      </c>
      <c r="AO5" s="2">
        <v>5264220</v>
      </c>
      <c r="AP5" s="2">
        <v>5287663</v>
      </c>
      <c r="AQ5" s="2">
        <v>5310711</v>
      </c>
      <c r="AR5" s="2">
        <v>5295877</v>
      </c>
      <c r="AS5" s="2">
        <v>5314155</v>
      </c>
      <c r="AT5" s="2">
        <v>5336455</v>
      </c>
      <c r="AU5" s="2">
        <v>5356207</v>
      </c>
      <c r="AV5" s="2">
        <v>5367790</v>
      </c>
      <c r="AW5" s="2">
        <v>5378932</v>
      </c>
      <c r="AX5" s="2">
        <v>5387650</v>
      </c>
      <c r="AY5" s="2">
        <v>5393382</v>
      </c>
      <c r="AZ5" s="2">
        <v>5398657</v>
      </c>
      <c r="BA5" s="2">
        <v>5378783</v>
      </c>
      <c r="BB5" s="2">
        <v>5378951</v>
      </c>
      <c r="BC5" s="2">
        <v>5379161</v>
      </c>
      <c r="BD5" s="2">
        <v>5380053</v>
      </c>
      <c r="BE5" s="2">
        <v>5384822</v>
      </c>
      <c r="BF5" s="2">
        <v>5389180</v>
      </c>
      <c r="BG5" s="2">
        <v>5393637</v>
      </c>
      <c r="BH5" s="2">
        <v>5400998</v>
      </c>
      <c r="BI5" s="9">
        <v>5412254</v>
      </c>
      <c r="BJ5" s="2">
        <v>5424925</v>
      </c>
      <c r="BK5" s="2">
        <v>5392446</v>
      </c>
      <c r="BL5" s="2">
        <v>5404292</v>
      </c>
      <c r="BM5" s="2">
        <v>5410836</v>
      </c>
      <c r="BN5" s="2">
        <v>5415949</v>
      </c>
      <c r="BO5" s="2">
        <v>5421349</v>
      </c>
      <c r="BP5" s="2">
        <v>5426252</v>
      </c>
      <c r="BQ5" s="2">
        <v>5435343</v>
      </c>
      <c r="BR5" s="2">
        <v>5443120</v>
      </c>
      <c r="BS5" s="2">
        <v>5450421</v>
      </c>
      <c r="BT5" s="2">
        <v>5457873</v>
      </c>
    </row>
    <row r="6" spans="1:72" s="2" customFormat="1" ht="12.75">
      <c r="A6" s="8" t="s">
        <v>5</v>
      </c>
      <c r="B6" s="10">
        <v>1671836</v>
      </c>
      <c r="C6" s="10">
        <v>1688740</v>
      </c>
      <c r="D6" s="10">
        <v>1712071</v>
      </c>
      <c r="E6" s="10">
        <v>1732792</v>
      </c>
      <c r="F6" s="10">
        <v>1761164</v>
      </c>
      <c r="G6" s="10">
        <v>1798195</v>
      </c>
      <c r="H6" s="10">
        <v>1831270</v>
      </c>
      <c r="I6" s="10">
        <v>1862181</v>
      </c>
      <c r="J6" s="10">
        <v>1890660</v>
      </c>
      <c r="K6" s="10">
        <v>1918374</v>
      </c>
      <c r="L6" s="10">
        <v>1941448</v>
      </c>
      <c r="M6" s="10">
        <v>1966279</v>
      </c>
      <c r="N6" s="10">
        <v>2085605</v>
      </c>
      <c r="O6" s="10">
        <v>2107029</v>
      </c>
      <c r="P6" s="10">
        <v>2129248</v>
      </c>
      <c r="Q6" s="10">
        <v>2151833</v>
      </c>
      <c r="R6" s="10">
        <v>2172205</v>
      </c>
      <c r="S6" s="10">
        <v>2191198</v>
      </c>
      <c r="T6" s="10">
        <v>2208347</v>
      </c>
      <c r="U6" s="10">
        <v>2224367</v>
      </c>
      <c r="V6" s="10">
        <v>2240915</v>
      </c>
      <c r="W6" s="10">
        <v>2240386</v>
      </c>
      <c r="X6" s="10">
        <v>2256758</v>
      </c>
      <c r="Y6" s="10">
        <v>2277139</v>
      </c>
      <c r="Z6" s="10">
        <v>2299103</v>
      </c>
      <c r="AA6" s="10">
        <v>2323020</v>
      </c>
      <c r="AB6" s="10">
        <v>2346067</v>
      </c>
      <c r="AC6" s="10">
        <v>2371148</v>
      </c>
      <c r="AD6" s="10">
        <v>2395346</v>
      </c>
      <c r="AE6" s="10">
        <v>2418567</v>
      </c>
      <c r="AF6" s="10">
        <v>2441734</v>
      </c>
      <c r="AG6" s="10">
        <v>2455591</v>
      </c>
      <c r="AH6" s="10">
        <v>2473708</v>
      </c>
      <c r="AI6" s="10">
        <v>2491641</v>
      </c>
      <c r="AJ6" s="10">
        <v>2507808</v>
      </c>
      <c r="AK6" s="10">
        <v>2523546</v>
      </c>
      <c r="AL6" s="10">
        <v>2539291</v>
      </c>
      <c r="AM6" s="10">
        <v>2552671</v>
      </c>
      <c r="AN6" s="10">
        <v>2565068</v>
      </c>
      <c r="AO6" s="10">
        <v>2576818</v>
      </c>
      <c r="AP6" s="10">
        <v>2586495</v>
      </c>
      <c r="AQ6" s="10">
        <v>2595913</v>
      </c>
      <c r="AR6" s="10">
        <v>2583230</v>
      </c>
      <c r="AS6" s="10">
        <v>2590230</v>
      </c>
      <c r="AT6" s="10">
        <v>2600047</v>
      </c>
      <c r="AU6" s="10">
        <v>2608901</v>
      </c>
      <c r="AV6" s="10">
        <v>2613712</v>
      </c>
      <c r="AW6" s="10">
        <v>2618434</v>
      </c>
      <c r="AX6" s="10">
        <v>2622005</v>
      </c>
      <c r="AY6" s="10">
        <v>2623692</v>
      </c>
      <c r="AZ6" s="2">
        <v>2625126</v>
      </c>
      <c r="BA6" s="2">
        <v>2612512</v>
      </c>
      <c r="BB6" s="2">
        <v>2611921</v>
      </c>
      <c r="BC6" s="2">
        <v>2611306</v>
      </c>
      <c r="BD6" s="2">
        <v>2611124</v>
      </c>
      <c r="BE6" s="2">
        <v>2613490</v>
      </c>
      <c r="BF6" s="2">
        <v>2615872</v>
      </c>
      <c r="BG6" s="2">
        <v>2618284</v>
      </c>
      <c r="BH6" s="2">
        <v>2623127</v>
      </c>
      <c r="BI6" s="9">
        <v>2629804</v>
      </c>
      <c r="BJ6" s="11">
        <v>2636938</v>
      </c>
      <c r="BK6" s="2">
        <v>2625173</v>
      </c>
      <c r="BL6" s="2">
        <v>2631722</v>
      </c>
      <c r="BM6" s="2">
        <v>2635979</v>
      </c>
      <c r="BN6" s="2">
        <v>2639060</v>
      </c>
      <c r="BO6" s="2">
        <v>2642328</v>
      </c>
      <c r="BP6" s="2">
        <v>2646082</v>
      </c>
      <c r="BQ6" s="2">
        <v>2651684</v>
      </c>
      <c r="BR6" s="2">
        <v>2656514</v>
      </c>
      <c r="BS6" s="2">
        <v>2661077</v>
      </c>
      <c r="BT6" s="2">
        <v>2665350</v>
      </c>
    </row>
    <row r="7" spans="1:72" s="2" customFormat="1" ht="12.75">
      <c r="A7" s="8" t="s">
        <v>6</v>
      </c>
      <c r="B7" s="10">
        <v>1775249</v>
      </c>
      <c r="C7" s="10">
        <v>1796790</v>
      </c>
      <c r="D7" s="10">
        <v>1821211</v>
      </c>
      <c r="E7" s="10">
        <v>1844060</v>
      </c>
      <c r="F7" s="10">
        <v>1868261</v>
      </c>
      <c r="G7" s="10">
        <v>1896365</v>
      </c>
      <c r="H7" s="10">
        <v>1925225</v>
      </c>
      <c r="I7" s="10">
        <v>1953856</v>
      </c>
      <c r="J7" s="10">
        <v>1979821</v>
      </c>
      <c r="K7" s="10">
        <v>2006477</v>
      </c>
      <c r="L7" s="10">
        <v>2028234</v>
      </c>
      <c r="M7" s="10">
        <v>2052126</v>
      </c>
      <c r="N7" s="10">
        <v>2131222</v>
      </c>
      <c r="O7" s="10">
        <v>2152520</v>
      </c>
      <c r="P7" s="10">
        <v>2175236</v>
      </c>
      <c r="Q7" s="10">
        <v>2198365</v>
      </c>
      <c r="R7" s="10">
        <v>2219563</v>
      </c>
      <c r="S7" s="10">
        <v>2240366</v>
      </c>
      <c r="T7" s="10">
        <v>2258823</v>
      </c>
      <c r="U7" s="10">
        <v>2276292</v>
      </c>
      <c r="V7" s="10">
        <v>2295640</v>
      </c>
      <c r="W7" s="10">
        <v>2299504</v>
      </c>
      <c r="X7" s="10">
        <v>2318249</v>
      </c>
      <c r="Y7" s="10">
        <v>2341097</v>
      </c>
      <c r="Z7" s="10">
        <v>2365550</v>
      </c>
      <c r="AA7" s="10">
        <v>2391573</v>
      </c>
      <c r="AB7" s="10">
        <v>2417550</v>
      </c>
      <c r="AC7" s="10">
        <v>2444248</v>
      </c>
      <c r="AD7" s="10">
        <v>2470259</v>
      </c>
      <c r="AE7" s="10">
        <v>2496077</v>
      </c>
      <c r="AF7" s="10">
        <v>2521567</v>
      </c>
      <c r="AG7" s="10">
        <v>2540738</v>
      </c>
      <c r="AH7" s="10">
        <v>2562173</v>
      </c>
      <c r="AI7" s="10">
        <v>2582675</v>
      </c>
      <c r="AJ7" s="10">
        <v>2601818</v>
      </c>
      <c r="AK7" s="10">
        <v>2621022</v>
      </c>
      <c r="AL7" s="10">
        <v>2639676</v>
      </c>
      <c r="AM7" s="10">
        <v>2656037</v>
      </c>
      <c r="AN7" s="10">
        <v>2671904</v>
      </c>
      <c r="AO7" s="10">
        <v>2687402</v>
      </c>
      <c r="AP7" s="10">
        <v>2701168</v>
      </c>
      <c r="AQ7" s="10">
        <v>2714798</v>
      </c>
      <c r="AR7" s="10">
        <v>2712647</v>
      </c>
      <c r="AS7" s="10">
        <v>2723925</v>
      </c>
      <c r="AT7" s="10">
        <v>2736408</v>
      </c>
      <c r="AU7" s="10">
        <v>2747306</v>
      </c>
      <c r="AV7" s="10">
        <v>2754078</v>
      </c>
      <c r="AW7" s="10">
        <v>2760498</v>
      </c>
      <c r="AX7" s="10">
        <v>2765645</v>
      </c>
      <c r="AY7" s="10">
        <v>2769690</v>
      </c>
      <c r="AZ7" s="2">
        <v>2773531</v>
      </c>
      <c r="BA7" s="2">
        <v>2766271</v>
      </c>
      <c r="BB7" s="2">
        <v>2767030</v>
      </c>
      <c r="BC7" s="2">
        <v>2767855</v>
      </c>
      <c r="BD7" s="2">
        <v>2768929</v>
      </c>
      <c r="BE7" s="2">
        <v>2771332</v>
      </c>
      <c r="BF7" s="2">
        <v>2773308</v>
      </c>
      <c r="BG7" s="2">
        <v>2775353</v>
      </c>
      <c r="BH7" s="2">
        <v>2777871</v>
      </c>
      <c r="BI7" s="9">
        <v>2782450</v>
      </c>
      <c r="BJ7" s="11">
        <v>2787987</v>
      </c>
      <c r="BK7" s="2">
        <v>2767273</v>
      </c>
      <c r="BL7" s="2">
        <v>2772570</v>
      </c>
      <c r="BM7" s="2">
        <v>2774857</v>
      </c>
      <c r="BN7" s="2">
        <v>2776889</v>
      </c>
      <c r="BO7" s="2">
        <v>2779021</v>
      </c>
      <c r="BP7" s="2">
        <v>2780170</v>
      </c>
      <c r="BQ7" s="2">
        <v>2783659</v>
      </c>
      <c r="BR7" s="2">
        <v>2786606</v>
      </c>
      <c r="BS7" s="2">
        <v>2789344</v>
      </c>
      <c r="BT7" s="2">
        <v>2792523</v>
      </c>
    </row>
    <row r="8" spans="1:71" s="2" customFormat="1" ht="12.75">
      <c r="A8" s="8" t="s">
        <v>7</v>
      </c>
      <c r="B8" s="10">
        <v>3463446</v>
      </c>
      <c r="C8" s="10">
        <v>3508698</v>
      </c>
      <c r="D8" s="10">
        <v>3558137</v>
      </c>
      <c r="E8" s="10">
        <v>3598761</v>
      </c>
      <c r="F8" s="10">
        <v>3661437</v>
      </c>
      <c r="G8" s="10">
        <v>3726601</v>
      </c>
      <c r="H8" s="10">
        <v>3787111</v>
      </c>
      <c r="I8" s="10">
        <v>3844277</v>
      </c>
      <c r="J8" s="10">
        <v>3899751</v>
      </c>
      <c r="K8" s="10">
        <v>3946039</v>
      </c>
      <c r="L8" s="10">
        <v>3994270</v>
      </c>
      <c r="M8" s="10">
        <v>4191977</v>
      </c>
      <c r="N8" s="10">
        <v>4238056</v>
      </c>
      <c r="O8" s="10">
        <v>4282865</v>
      </c>
      <c r="P8" s="10">
        <v>4327949</v>
      </c>
      <c r="Q8" s="10">
        <v>4373595</v>
      </c>
      <c r="R8" s="10">
        <v>4413853</v>
      </c>
      <c r="S8" s="10">
        <v>4450880</v>
      </c>
      <c r="T8" s="10">
        <v>4483656</v>
      </c>
      <c r="U8" s="10">
        <v>4518773</v>
      </c>
      <c r="V8" s="10">
        <v>4528459</v>
      </c>
      <c r="W8" s="10">
        <v>4559341</v>
      </c>
      <c r="X8" s="10">
        <v>4596330</v>
      </c>
      <c r="Y8" s="10">
        <v>4640673</v>
      </c>
      <c r="Z8" s="10">
        <v>4691014</v>
      </c>
      <c r="AA8" s="10">
        <v>4739301</v>
      </c>
      <c r="AB8" s="10">
        <v>4789452</v>
      </c>
      <c r="AC8" s="10">
        <v>4840819</v>
      </c>
      <c r="AD8" s="10">
        <v>4891673</v>
      </c>
      <c r="AE8" s="10">
        <v>4940223</v>
      </c>
      <c r="AF8" s="10">
        <v>4984331</v>
      </c>
      <c r="AG8" s="10">
        <v>5017032</v>
      </c>
      <c r="AH8" s="10">
        <v>5054770</v>
      </c>
      <c r="AI8" s="10">
        <v>5091537</v>
      </c>
      <c r="AJ8" s="10">
        <v>5127719</v>
      </c>
      <c r="AK8" s="10">
        <v>5161789</v>
      </c>
      <c r="AL8" s="10">
        <v>5192789</v>
      </c>
      <c r="AM8" s="10">
        <v>5223609</v>
      </c>
      <c r="AN8" s="10">
        <v>5251120</v>
      </c>
      <c r="AO8" s="10">
        <v>5276186</v>
      </c>
      <c r="AP8" s="10">
        <v>5297774</v>
      </c>
      <c r="AQ8" s="10">
        <v>5283404</v>
      </c>
      <c r="AR8" s="10">
        <v>5306539</v>
      </c>
      <c r="AS8" s="10">
        <v>5324632</v>
      </c>
      <c r="AT8" s="10">
        <v>5347413</v>
      </c>
      <c r="AU8" s="10">
        <v>5363676</v>
      </c>
      <c r="AV8" s="10">
        <v>5373793</v>
      </c>
      <c r="AW8" s="10">
        <v>5383233</v>
      </c>
      <c r="AX8" s="10">
        <v>5390866</v>
      </c>
      <c r="AY8" s="10">
        <v>5395324</v>
      </c>
      <c r="AZ8" s="2">
        <v>5400679</v>
      </c>
      <c r="BA8" s="2">
        <v>5379780</v>
      </c>
      <c r="BB8" s="2">
        <v>5379780</v>
      </c>
      <c r="BC8" s="12">
        <v>5378950</v>
      </c>
      <c r="BD8" s="2">
        <v>5382574</v>
      </c>
      <c r="BE8" s="2">
        <v>5387285</v>
      </c>
      <c r="BF8" s="2">
        <v>5391184</v>
      </c>
      <c r="BG8" s="2">
        <v>5397766</v>
      </c>
      <c r="BH8" s="2">
        <v>5406972</v>
      </c>
      <c r="BI8" s="9">
        <v>5418374</v>
      </c>
      <c r="BJ8" s="2">
        <v>5431024</v>
      </c>
      <c r="BK8" s="2">
        <v>5398384</v>
      </c>
      <c r="BL8" s="2">
        <v>5407579</v>
      </c>
      <c r="BM8" s="2">
        <v>5413393</v>
      </c>
      <c r="BN8" s="18">
        <v>5418649</v>
      </c>
      <c r="BO8" s="2">
        <v>5423801</v>
      </c>
      <c r="BP8" s="18">
        <v>5430797.5</v>
      </c>
      <c r="BQ8" s="2">
        <v>5439232</v>
      </c>
      <c r="BR8" s="18">
        <v>5446770.5</v>
      </c>
      <c r="BS8" s="2">
        <v>5454147</v>
      </c>
    </row>
    <row r="9" spans="1:71" s="2" customFormat="1" ht="12.75">
      <c r="A9" s="8" t="s">
        <v>5</v>
      </c>
      <c r="B9" s="10">
        <v>1678970</v>
      </c>
      <c r="C9" s="10">
        <v>1700135</v>
      </c>
      <c r="D9" s="10">
        <v>1724275</v>
      </c>
      <c r="E9" s="10">
        <v>1744174</v>
      </c>
      <c r="F9" s="10">
        <v>1779490</v>
      </c>
      <c r="G9" s="10">
        <v>1815526</v>
      </c>
      <c r="H9" s="10">
        <v>1847245</v>
      </c>
      <c r="I9" s="10">
        <v>1876939</v>
      </c>
      <c r="J9" s="10">
        <v>1905577</v>
      </c>
      <c r="K9" s="10">
        <v>1929314</v>
      </c>
      <c r="L9" s="10">
        <v>1954011</v>
      </c>
      <c r="M9" s="10">
        <v>2072974</v>
      </c>
      <c r="N9" s="10">
        <v>2096366</v>
      </c>
      <c r="O9" s="10">
        <v>2118791</v>
      </c>
      <c r="P9" s="10">
        <v>2140848</v>
      </c>
      <c r="Q9" s="10">
        <v>2163556</v>
      </c>
      <c r="R9" s="10">
        <v>2182889</v>
      </c>
      <c r="S9" s="10">
        <v>2200511</v>
      </c>
      <c r="T9" s="10">
        <v>2216195</v>
      </c>
      <c r="U9" s="10">
        <v>2232871</v>
      </c>
      <c r="V9" s="10">
        <v>2234330</v>
      </c>
      <c r="W9" s="10">
        <v>2249450</v>
      </c>
      <c r="X9" s="10">
        <v>2266909</v>
      </c>
      <c r="Y9" s="10">
        <v>2287854</v>
      </c>
      <c r="Z9" s="10">
        <v>2311796</v>
      </c>
      <c r="AA9" s="10">
        <v>2334640</v>
      </c>
      <c r="AB9" s="10">
        <v>2358581</v>
      </c>
      <c r="AC9" s="10">
        <v>2383408</v>
      </c>
      <c r="AD9" s="10">
        <v>2407722</v>
      </c>
      <c r="AE9" s="10">
        <v>2430767</v>
      </c>
      <c r="AF9" s="10">
        <v>2451661</v>
      </c>
      <c r="AG9" s="10">
        <v>2465110</v>
      </c>
      <c r="AH9" s="10">
        <v>2482511</v>
      </c>
      <c r="AI9" s="10">
        <v>2499515</v>
      </c>
      <c r="AJ9" s="10">
        <v>2515989</v>
      </c>
      <c r="AK9" s="10">
        <v>2531431</v>
      </c>
      <c r="AL9" s="10">
        <v>2545398</v>
      </c>
      <c r="AM9" s="10">
        <v>2559329</v>
      </c>
      <c r="AN9" s="10">
        <v>2571170</v>
      </c>
      <c r="AO9" s="10">
        <v>2582014</v>
      </c>
      <c r="AP9" s="10">
        <v>2590571</v>
      </c>
      <c r="AQ9" s="10">
        <v>2577971</v>
      </c>
      <c r="AR9" s="10">
        <v>2587606</v>
      </c>
      <c r="AS9" s="10">
        <v>2594672</v>
      </c>
      <c r="AT9" s="10">
        <v>2604994</v>
      </c>
      <c r="AU9" s="10">
        <v>2612229</v>
      </c>
      <c r="AV9" s="10">
        <v>2616334</v>
      </c>
      <c r="AW9" s="10">
        <v>2620329</v>
      </c>
      <c r="AX9" s="10">
        <v>2623086</v>
      </c>
      <c r="AY9" s="10">
        <v>2624080</v>
      </c>
      <c r="AZ9" s="2">
        <v>2625691</v>
      </c>
      <c r="BA9" s="2">
        <v>2612684</v>
      </c>
      <c r="BB9" s="2">
        <v>2612684</v>
      </c>
      <c r="BC9" s="2">
        <v>2610872</v>
      </c>
      <c r="BD9" s="2">
        <v>2612313</v>
      </c>
      <c r="BE9" s="2">
        <v>2614912</v>
      </c>
      <c r="BF9" s="2">
        <v>2616924</v>
      </c>
      <c r="BG9" s="2">
        <v>2621095</v>
      </c>
      <c r="BH9" s="2">
        <v>2626895</v>
      </c>
      <c r="BI9" s="9">
        <v>2633428</v>
      </c>
      <c r="BJ9" s="2">
        <v>2639896</v>
      </c>
      <c r="BK9" s="2">
        <v>2628463</v>
      </c>
      <c r="BL9" s="18">
        <v>2633865.5</v>
      </c>
      <c r="BM9" s="2">
        <v>2637520</v>
      </c>
      <c r="BN9" s="18">
        <v>2640694</v>
      </c>
      <c r="BO9" s="2">
        <v>2644285</v>
      </c>
      <c r="BP9" s="18">
        <v>2648883</v>
      </c>
      <c r="BQ9" s="2">
        <v>2654099</v>
      </c>
      <c r="BR9" s="18">
        <v>2658795.5</v>
      </c>
      <c r="BS9" s="2">
        <v>2663213.5</v>
      </c>
    </row>
    <row r="10" spans="1:71" s="2" customFormat="1" ht="12.75">
      <c r="A10" s="8" t="s">
        <v>6</v>
      </c>
      <c r="B10" s="10">
        <v>1784476</v>
      </c>
      <c r="C10" s="10">
        <v>1808563</v>
      </c>
      <c r="D10" s="10">
        <v>1833862</v>
      </c>
      <c r="E10" s="10">
        <v>1854587</v>
      </c>
      <c r="F10" s="10">
        <v>1881947</v>
      </c>
      <c r="G10" s="10">
        <v>1911075</v>
      </c>
      <c r="H10" s="10">
        <v>1939866</v>
      </c>
      <c r="I10" s="10">
        <v>1967338</v>
      </c>
      <c r="J10" s="10">
        <v>1994174</v>
      </c>
      <c r="K10" s="10">
        <v>2016725</v>
      </c>
      <c r="L10" s="10">
        <v>2040259</v>
      </c>
      <c r="M10" s="10">
        <v>2119003</v>
      </c>
      <c r="N10" s="10">
        <v>2141690</v>
      </c>
      <c r="O10" s="10">
        <v>2164074</v>
      </c>
      <c r="P10" s="10">
        <v>2187101</v>
      </c>
      <c r="Q10" s="10">
        <v>2210039</v>
      </c>
      <c r="R10" s="10">
        <v>2230964</v>
      </c>
      <c r="S10" s="10">
        <v>2250369</v>
      </c>
      <c r="T10" s="10">
        <v>2267461</v>
      </c>
      <c r="U10" s="10">
        <v>2285902</v>
      </c>
      <c r="V10" s="10">
        <v>2294129</v>
      </c>
      <c r="W10" s="10">
        <v>2309891</v>
      </c>
      <c r="X10" s="10">
        <v>2329421</v>
      </c>
      <c r="Y10" s="10">
        <v>2352819</v>
      </c>
      <c r="Z10" s="10">
        <v>2379218</v>
      </c>
      <c r="AA10" s="10">
        <v>2404661</v>
      </c>
      <c r="AB10" s="10">
        <v>2430871</v>
      </c>
      <c r="AC10" s="10">
        <v>2457411</v>
      </c>
      <c r="AD10" s="10">
        <v>2483951</v>
      </c>
      <c r="AE10" s="10">
        <v>2509456</v>
      </c>
      <c r="AF10" s="10">
        <v>2532670</v>
      </c>
      <c r="AG10" s="10">
        <v>2551922</v>
      </c>
      <c r="AH10" s="10">
        <v>2572259</v>
      </c>
      <c r="AI10" s="10">
        <v>2592022</v>
      </c>
      <c r="AJ10" s="10">
        <v>2611730</v>
      </c>
      <c r="AK10" s="10">
        <v>2630358</v>
      </c>
      <c r="AL10" s="10">
        <v>2647391</v>
      </c>
      <c r="AM10" s="10">
        <v>2664280</v>
      </c>
      <c r="AN10" s="10">
        <v>2679950</v>
      </c>
      <c r="AO10" s="10">
        <v>2694172</v>
      </c>
      <c r="AP10" s="10">
        <v>2707203</v>
      </c>
      <c r="AQ10" s="10">
        <v>2705433</v>
      </c>
      <c r="AR10" s="10">
        <v>2718933</v>
      </c>
      <c r="AS10" s="10">
        <v>2729960</v>
      </c>
      <c r="AT10" s="10">
        <v>2742419</v>
      </c>
      <c r="AU10" s="10">
        <v>2751447</v>
      </c>
      <c r="AV10" s="10">
        <v>2757459</v>
      </c>
      <c r="AW10" s="10">
        <v>2762904</v>
      </c>
      <c r="AX10" s="10">
        <v>2767780</v>
      </c>
      <c r="AY10" s="10">
        <v>2771244</v>
      </c>
      <c r="AZ10" s="2">
        <v>2774988</v>
      </c>
      <c r="BA10" s="2">
        <v>2767096</v>
      </c>
      <c r="BB10" s="13">
        <v>2767096</v>
      </c>
      <c r="BC10" s="2">
        <v>2768078</v>
      </c>
      <c r="BD10" s="2">
        <v>2770261</v>
      </c>
      <c r="BE10" s="2">
        <v>2772373</v>
      </c>
      <c r="BF10" s="2">
        <v>2774260</v>
      </c>
      <c r="BG10" s="2">
        <v>2776671</v>
      </c>
      <c r="BH10" s="2">
        <v>2780077</v>
      </c>
      <c r="BI10" s="9">
        <v>2784946</v>
      </c>
      <c r="BJ10" s="2">
        <v>2791128</v>
      </c>
      <c r="BK10" s="2">
        <v>2769921</v>
      </c>
      <c r="BL10" s="18">
        <v>2773713.5</v>
      </c>
      <c r="BM10" s="2">
        <v>2775873</v>
      </c>
      <c r="BN10" s="18">
        <v>2777955</v>
      </c>
      <c r="BO10" s="2">
        <v>2779596</v>
      </c>
      <c r="BP10" s="18">
        <v>2781914.5</v>
      </c>
      <c r="BQ10" s="2">
        <v>2785133</v>
      </c>
      <c r="BR10" s="18">
        <v>2787975</v>
      </c>
      <c r="BS10" s="2">
        <v>2790933.5</v>
      </c>
    </row>
    <row r="11" spans="1:70" s="2" customFormat="1" ht="12.75">
      <c r="A11" s="14" t="s">
        <v>8</v>
      </c>
      <c r="B11" s="58" t="s">
        <v>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</row>
    <row r="12" spans="1:72" s="2" customFormat="1" ht="12.75">
      <c r="A12" s="15" t="s">
        <v>9</v>
      </c>
      <c r="B12" s="10">
        <v>499540</v>
      </c>
      <c r="C12" s="10">
        <v>509544</v>
      </c>
      <c r="D12" s="10">
        <v>521450</v>
      </c>
      <c r="E12" s="10">
        <v>536009</v>
      </c>
      <c r="F12" s="10">
        <v>552504</v>
      </c>
      <c r="G12" s="10">
        <v>569548</v>
      </c>
      <c r="H12" s="10">
        <v>584707</v>
      </c>
      <c r="I12" s="10">
        <v>601127</v>
      </c>
      <c r="J12" s="10">
        <v>616081</v>
      </c>
      <c r="K12" s="10">
        <v>628698</v>
      </c>
      <c r="L12" s="10">
        <v>638784</v>
      </c>
      <c r="M12" s="10">
        <v>649806</v>
      </c>
      <c r="N12" s="10">
        <v>676784</v>
      </c>
      <c r="O12" s="10">
        <v>677450</v>
      </c>
      <c r="P12" s="10">
        <v>677612</v>
      </c>
      <c r="Q12" s="10">
        <v>678037</v>
      </c>
      <c r="R12" s="10">
        <v>672991</v>
      </c>
      <c r="S12" s="10">
        <v>665225</v>
      </c>
      <c r="T12" s="10">
        <v>655280</v>
      </c>
      <c r="U12" s="10">
        <v>645595</v>
      </c>
      <c r="V12" s="10">
        <v>637741</v>
      </c>
      <c r="W12" s="10">
        <v>634561</v>
      </c>
      <c r="X12" s="10">
        <v>627605</v>
      </c>
      <c r="Y12" s="10">
        <v>623648</v>
      </c>
      <c r="Z12" s="10">
        <v>623695</v>
      </c>
      <c r="AA12" s="10">
        <v>628909</v>
      </c>
      <c r="AB12" s="10">
        <v>633325</v>
      </c>
      <c r="AC12" s="10">
        <v>640335</v>
      </c>
      <c r="AD12" s="10">
        <v>648485</v>
      </c>
      <c r="AE12" s="10">
        <v>655337</v>
      </c>
      <c r="AF12" s="10">
        <v>661814</v>
      </c>
      <c r="AG12" s="10">
        <v>665750</v>
      </c>
      <c r="AH12" s="10">
        <v>671924</v>
      </c>
      <c r="AI12" s="10">
        <v>679788</v>
      </c>
      <c r="AJ12" s="10">
        <v>687692</v>
      </c>
      <c r="AK12" s="10">
        <v>693446</v>
      </c>
      <c r="AL12" s="10">
        <v>698351</v>
      </c>
      <c r="AM12" s="10">
        <v>700664</v>
      </c>
      <c r="AN12" s="10">
        <v>699100</v>
      </c>
      <c r="AO12" s="10">
        <v>694818</v>
      </c>
      <c r="AP12" s="10">
        <v>686911</v>
      </c>
      <c r="AQ12" s="10">
        <v>679503</v>
      </c>
      <c r="AR12" s="10">
        <v>664672</v>
      </c>
      <c r="AS12" s="10">
        <v>652985</v>
      </c>
      <c r="AT12" s="10">
        <v>641797</v>
      </c>
      <c r="AU12" s="10">
        <v>626676</v>
      </c>
      <c r="AV12" s="10">
        <v>610853</v>
      </c>
      <c r="AW12" s="10">
        <v>595837</v>
      </c>
      <c r="AX12" s="10">
        <v>579980</v>
      </c>
      <c r="AY12" s="10">
        <v>563558</v>
      </c>
      <c r="AZ12" s="2">
        <v>546980</v>
      </c>
      <c r="BA12" s="2">
        <v>532951</v>
      </c>
      <c r="BB12" s="9">
        <v>515164</v>
      </c>
      <c r="BC12" s="9">
        <v>499103</v>
      </c>
      <c r="BD12" s="9">
        <v>483608</v>
      </c>
      <c r="BE12" s="2">
        <v>470705</v>
      </c>
      <c r="BF12" s="2">
        <v>458022</v>
      </c>
      <c r="BG12" s="2">
        <v>446075</v>
      </c>
      <c r="BH12" s="16">
        <v>436273</v>
      </c>
      <c r="BI12" s="17">
        <v>428405</v>
      </c>
      <c r="BJ12" s="2">
        <v>426381</v>
      </c>
      <c r="BK12" s="2">
        <v>425590</v>
      </c>
      <c r="BL12" s="2">
        <v>427142</v>
      </c>
      <c r="BM12" s="2">
        <v>426209</v>
      </c>
      <c r="BN12" s="2">
        <v>425760</v>
      </c>
      <c r="BO12" s="2">
        <v>425917</v>
      </c>
      <c r="BP12" s="2">
        <v>426954</v>
      </c>
      <c r="BQ12" s="2">
        <v>430866</v>
      </c>
      <c r="BR12" s="2">
        <v>435807</v>
      </c>
      <c r="BS12" s="2">
        <v>440133</v>
      </c>
      <c r="BT12" s="2">
        <v>442877</v>
      </c>
    </row>
    <row r="13" spans="1:72" s="2" customFormat="1" ht="12.75">
      <c r="A13" s="15" t="s">
        <v>10</v>
      </c>
      <c r="B13" s="10">
        <v>1025525</v>
      </c>
      <c r="C13" s="10">
        <v>1031702</v>
      </c>
      <c r="D13" s="10">
        <v>1041093</v>
      </c>
      <c r="E13" s="10">
        <v>1046007</v>
      </c>
      <c r="F13" s="10">
        <v>1055347</v>
      </c>
      <c r="G13" s="10">
        <v>1072562</v>
      </c>
      <c r="H13" s="10">
        <v>1085657</v>
      </c>
      <c r="I13" s="10">
        <v>1095063</v>
      </c>
      <c r="J13" s="10">
        <v>1104354</v>
      </c>
      <c r="K13" s="10">
        <v>1114154</v>
      </c>
      <c r="L13" s="10">
        <v>1121565</v>
      </c>
      <c r="M13" s="10">
        <v>1125988</v>
      </c>
      <c r="N13" s="10">
        <v>1196727</v>
      </c>
      <c r="O13" s="10">
        <v>1209711</v>
      </c>
      <c r="P13" s="10">
        <v>1223242</v>
      </c>
      <c r="Q13" s="10">
        <v>1236513</v>
      </c>
      <c r="R13" s="10">
        <v>1254332</v>
      </c>
      <c r="S13" s="10">
        <v>1273393</v>
      </c>
      <c r="T13" s="10">
        <v>1291531</v>
      </c>
      <c r="U13" s="10">
        <v>1308044</v>
      </c>
      <c r="V13" s="10">
        <v>1323914</v>
      </c>
      <c r="W13" s="10">
        <v>1324922</v>
      </c>
      <c r="X13" s="10">
        <v>1342887</v>
      </c>
      <c r="Y13" s="10">
        <v>1360227</v>
      </c>
      <c r="Z13" s="10">
        <v>1376481</v>
      </c>
      <c r="AA13" s="10">
        <v>1389804</v>
      </c>
      <c r="AB13" s="10">
        <v>1409283</v>
      </c>
      <c r="AC13" s="10">
        <v>1433118</v>
      </c>
      <c r="AD13" s="10">
        <v>1456334</v>
      </c>
      <c r="AE13" s="10">
        <v>1480583</v>
      </c>
      <c r="AF13" s="10">
        <v>1494976</v>
      </c>
      <c r="AG13" s="10">
        <v>1502636</v>
      </c>
      <c r="AH13" s="10">
        <v>1507844</v>
      </c>
      <c r="AI13" s="10">
        <v>1512296</v>
      </c>
      <c r="AJ13" s="10">
        <v>1515040</v>
      </c>
      <c r="AK13" s="10">
        <v>1520768</v>
      </c>
      <c r="AL13" s="10">
        <v>1528318</v>
      </c>
      <c r="AM13" s="10">
        <v>1536509</v>
      </c>
      <c r="AN13" s="10">
        <v>1547255</v>
      </c>
      <c r="AO13" s="10">
        <v>1560810</v>
      </c>
      <c r="AP13" s="10">
        <v>1576044</v>
      </c>
      <c r="AQ13" s="10">
        <v>1590672</v>
      </c>
      <c r="AR13" s="10">
        <v>1595139</v>
      </c>
      <c r="AS13" s="10">
        <v>1611739</v>
      </c>
      <c r="AT13" s="10">
        <v>1632053</v>
      </c>
      <c r="AU13" s="10">
        <v>1654683</v>
      </c>
      <c r="AV13" s="10">
        <v>1674682</v>
      </c>
      <c r="AW13" s="10">
        <v>1694468</v>
      </c>
      <c r="AX13" s="10">
        <v>1713600</v>
      </c>
      <c r="AY13" s="10">
        <v>1731671</v>
      </c>
      <c r="AZ13" s="2">
        <v>1748560</v>
      </c>
      <c r="BA13" s="2">
        <v>1752922</v>
      </c>
      <c r="BB13" s="9">
        <v>1767676</v>
      </c>
      <c r="BC13" s="9">
        <v>1780337</v>
      </c>
      <c r="BD13" s="9">
        <v>1792898</v>
      </c>
      <c r="BE13" s="2">
        <v>1803902</v>
      </c>
      <c r="BF13" s="2">
        <v>1816160</v>
      </c>
      <c r="BG13" s="2">
        <v>1825578</v>
      </c>
      <c r="BH13" s="2">
        <v>1831349</v>
      </c>
      <c r="BI13" s="9">
        <v>1835376</v>
      </c>
      <c r="BJ13" s="2">
        <v>1833598</v>
      </c>
      <c r="BK13" s="2">
        <v>1826561</v>
      </c>
      <c r="BL13" s="2">
        <v>1795329</v>
      </c>
      <c r="BM13" s="2">
        <v>1784562</v>
      </c>
      <c r="BN13" s="2">
        <v>1772254</v>
      </c>
      <c r="BO13" s="2">
        <v>1759140</v>
      </c>
      <c r="BP13" s="2">
        <v>1745906</v>
      </c>
      <c r="BQ13" s="2">
        <v>1731486</v>
      </c>
      <c r="BR13" s="2">
        <v>1716413</v>
      </c>
      <c r="BS13" s="2">
        <v>1702967</v>
      </c>
      <c r="BT13" s="2">
        <v>1692005</v>
      </c>
    </row>
    <row r="14" spans="1:72" s="2" customFormat="1" ht="12.75">
      <c r="A14" s="15" t="s">
        <v>11</v>
      </c>
      <c r="B14" s="10">
        <v>146771</v>
      </c>
      <c r="C14" s="10">
        <v>147494</v>
      </c>
      <c r="D14" s="10">
        <v>149528</v>
      </c>
      <c r="E14" s="10">
        <v>150776</v>
      </c>
      <c r="F14" s="10">
        <v>153313</v>
      </c>
      <c r="G14" s="10">
        <v>156085</v>
      </c>
      <c r="H14" s="10">
        <v>160906</v>
      </c>
      <c r="I14" s="10">
        <v>165991</v>
      </c>
      <c r="J14" s="10">
        <v>170225</v>
      </c>
      <c r="K14" s="10">
        <v>175522</v>
      </c>
      <c r="L14" s="10">
        <v>181099</v>
      </c>
      <c r="M14" s="10">
        <v>190485</v>
      </c>
      <c r="N14" s="10">
        <v>212094</v>
      </c>
      <c r="O14" s="10">
        <v>219868</v>
      </c>
      <c r="P14" s="10">
        <v>228394</v>
      </c>
      <c r="Q14" s="10">
        <v>237283</v>
      </c>
      <c r="R14" s="10">
        <v>244882</v>
      </c>
      <c r="S14" s="10">
        <v>252580</v>
      </c>
      <c r="T14" s="10">
        <v>261536</v>
      </c>
      <c r="U14" s="10">
        <v>270728</v>
      </c>
      <c r="V14" s="10">
        <v>279260</v>
      </c>
      <c r="W14" s="10">
        <v>280903</v>
      </c>
      <c r="X14" s="10">
        <v>286266</v>
      </c>
      <c r="Y14" s="10">
        <v>293264</v>
      </c>
      <c r="Z14" s="10">
        <v>298927</v>
      </c>
      <c r="AA14" s="10">
        <v>304307</v>
      </c>
      <c r="AB14" s="10">
        <v>303459</v>
      </c>
      <c r="AC14" s="10">
        <v>297695</v>
      </c>
      <c r="AD14" s="10">
        <v>290527</v>
      </c>
      <c r="AE14" s="10">
        <v>282647</v>
      </c>
      <c r="AF14" s="10">
        <v>284944</v>
      </c>
      <c r="AG14" s="10">
        <v>287205</v>
      </c>
      <c r="AH14" s="10">
        <v>293940</v>
      </c>
      <c r="AI14" s="10">
        <v>299557</v>
      </c>
      <c r="AJ14" s="10">
        <v>305076</v>
      </c>
      <c r="AK14" s="10">
        <v>309332</v>
      </c>
      <c r="AL14" s="10">
        <v>312622</v>
      </c>
      <c r="AM14" s="10">
        <v>315498</v>
      </c>
      <c r="AN14" s="10">
        <v>318713</v>
      </c>
      <c r="AO14" s="10">
        <v>321190</v>
      </c>
      <c r="AP14" s="10">
        <v>323540</v>
      </c>
      <c r="AQ14" s="10">
        <v>325738</v>
      </c>
      <c r="AR14" s="10">
        <v>323419</v>
      </c>
      <c r="AS14" s="10">
        <v>325506</v>
      </c>
      <c r="AT14" s="10">
        <v>326197</v>
      </c>
      <c r="AU14" s="10">
        <v>327542</v>
      </c>
      <c r="AV14" s="10">
        <v>328177</v>
      </c>
      <c r="AW14" s="10">
        <v>328129</v>
      </c>
      <c r="AX14" s="10">
        <v>328425</v>
      </c>
      <c r="AY14" s="10">
        <v>328463</v>
      </c>
      <c r="AZ14" s="2">
        <v>329586</v>
      </c>
      <c r="BA14" s="2">
        <v>326639</v>
      </c>
      <c r="BB14" s="9">
        <v>329081</v>
      </c>
      <c r="BC14" s="12">
        <v>331866</v>
      </c>
      <c r="BD14" s="18">
        <v>334618</v>
      </c>
      <c r="BE14" s="2">
        <v>338883</v>
      </c>
      <c r="BF14" s="2">
        <v>341690</v>
      </c>
      <c r="BG14" s="2">
        <v>346631</v>
      </c>
      <c r="BH14" s="2">
        <v>355505</v>
      </c>
      <c r="BI14" s="9">
        <v>366023</v>
      </c>
      <c r="BJ14" s="2">
        <v>376959</v>
      </c>
      <c r="BK14" s="2">
        <v>390089</v>
      </c>
      <c r="BL14" s="2">
        <v>409251</v>
      </c>
      <c r="BM14" s="2">
        <v>425208</v>
      </c>
      <c r="BN14" s="2">
        <v>441046</v>
      </c>
      <c r="BO14" s="2">
        <v>457271</v>
      </c>
      <c r="BP14" s="2">
        <v>473222</v>
      </c>
      <c r="BQ14" s="2">
        <v>489332</v>
      </c>
      <c r="BR14" s="2">
        <v>504294</v>
      </c>
      <c r="BS14" s="2">
        <v>517977</v>
      </c>
      <c r="BT14" s="2">
        <v>530468</v>
      </c>
    </row>
    <row r="15" spans="1:72" s="2" customFormat="1" ht="15">
      <c r="A15" s="15" t="s">
        <v>12</v>
      </c>
      <c r="B15" s="10">
        <v>653259</v>
      </c>
      <c r="C15" s="10">
        <v>659781</v>
      </c>
      <c r="D15" s="10">
        <v>669282</v>
      </c>
      <c r="E15" s="10">
        <v>681206</v>
      </c>
      <c r="F15" s="10">
        <v>697911</v>
      </c>
      <c r="G15" s="10">
        <v>714976</v>
      </c>
      <c r="H15" s="10">
        <v>731357</v>
      </c>
      <c r="I15" s="10">
        <v>749065</v>
      </c>
      <c r="J15" s="10">
        <v>766737</v>
      </c>
      <c r="K15" s="10">
        <v>782110</v>
      </c>
      <c r="L15" s="10">
        <v>794300</v>
      </c>
      <c r="M15" s="10">
        <v>804981</v>
      </c>
      <c r="N15" s="10">
        <v>841931</v>
      </c>
      <c r="O15" s="10">
        <v>850185</v>
      </c>
      <c r="P15" s="10">
        <v>859361</v>
      </c>
      <c r="Q15" s="10">
        <v>866597</v>
      </c>
      <c r="R15" s="10">
        <v>874199</v>
      </c>
      <c r="S15" s="10">
        <v>878383</v>
      </c>
      <c r="T15" s="10">
        <v>875635</v>
      </c>
      <c r="U15" s="10">
        <v>871399</v>
      </c>
      <c r="V15" s="10">
        <v>869307</v>
      </c>
      <c r="W15" s="10">
        <v>868501</v>
      </c>
      <c r="X15" s="10">
        <v>862244</v>
      </c>
      <c r="Y15" s="10">
        <v>858084</v>
      </c>
      <c r="Z15" s="10">
        <v>856453</v>
      </c>
      <c r="AA15" s="10">
        <v>857763</v>
      </c>
      <c r="AB15" s="10">
        <v>858009</v>
      </c>
      <c r="AC15" s="10">
        <v>860059</v>
      </c>
      <c r="AD15" s="10">
        <v>862764</v>
      </c>
      <c r="AE15" s="10">
        <v>866576</v>
      </c>
      <c r="AF15" s="10">
        <v>872727</v>
      </c>
      <c r="AG15" s="10">
        <v>874453</v>
      </c>
      <c r="AH15" s="10">
        <v>877536</v>
      </c>
      <c r="AI15" s="10">
        <v>882373</v>
      </c>
      <c r="AJ15" s="10">
        <v>885360</v>
      </c>
      <c r="AK15" s="10">
        <v>887619</v>
      </c>
      <c r="AL15" s="10">
        <v>891562</v>
      </c>
      <c r="AM15" s="10">
        <v>895131</v>
      </c>
      <c r="AN15" s="10">
        <v>898690</v>
      </c>
      <c r="AO15" s="10">
        <v>902412</v>
      </c>
      <c r="AP15" s="10">
        <v>903283</v>
      </c>
      <c r="AQ15" s="10">
        <v>903743</v>
      </c>
      <c r="AR15" s="10">
        <v>896426</v>
      </c>
      <c r="AS15" s="10">
        <v>890830</v>
      </c>
      <c r="AT15" s="10">
        <v>883347</v>
      </c>
      <c r="AU15" s="10">
        <v>869460</v>
      </c>
      <c r="AV15" s="10">
        <v>852886</v>
      </c>
      <c r="AW15" s="10">
        <v>834776</v>
      </c>
      <c r="AX15" s="10">
        <v>815769</v>
      </c>
      <c r="AY15" s="10">
        <v>796183</v>
      </c>
      <c r="AZ15" s="2">
        <v>775742</v>
      </c>
      <c r="BA15" s="2">
        <v>761991</v>
      </c>
      <c r="BB15" s="9">
        <v>741694</v>
      </c>
      <c r="BC15" s="9">
        <v>720864</v>
      </c>
      <c r="BD15" s="9">
        <v>701575</v>
      </c>
      <c r="BE15" s="2">
        <v>683853</v>
      </c>
      <c r="BF15" s="2">
        <v>666421</v>
      </c>
      <c r="BG15" s="2">
        <v>649987</v>
      </c>
      <c r="BH15" s="2">
        <v>636103</v>
      </c>
      <c r="BI15" s="9">
        <v>623614</v>
      </c>
      <c r="BJ15" s="2">
        <v>614613</v>
      </c>
      <c r="BK15" s="2">
        <v>604481</v>
      </c>
      <c r="BL15" s="2">
        <v>597065</v>
      </c>
      <c r="BM15" s="2">
        <v>588702</v>
      </c>
      <c r="BN15" s="2">
        <v>580565</v>
      </c>
      <c r="BO15" s="2">
        <v>575689</v>
      </c>
      <c r="BP15" s="45">
        <v>573709</v>
      </c>
      <c r="BQ15" s="2">
        <v>573430</v>
      </c>
      <c r="BR15" s="2">
        <v>574217</v>
      </c>
      <c r="BS15" s="2">
        <v>575885</v>
      </c>
      <c r="BT15" s="2">
        <v>577823</v>
      </c>
    </row>
    <row r="16" spans="1:72" s="2" customFormat="1" ht="12.75">
      <c r="A16" s="15" t="s">
        <v>13</v>
      </c>
      <c r="B16" s="2">
        <v>920090</v>
      </c>
      <c r="C16" s="10">
        <v>929954</v>
      </c>
      <c r="D16" s="10">
        <v>942083</v>
      </c>
      <c r="E16" s="10">
        <v>949918</v>
      </c>
      <c r="F16" s="10">
        <v>960151</v>
      </c>
      <c r="G16" s="10">
        <v>979354</v>
      </c>
      <c r="H16" s="10">
        <v>994792</v>
      </c>
      <c r="I16" s="10">
        <v>1006623</v>
      </c>
      <c r="J16" s="10">
        <v>1016633</v>
      </c>
      <c r="K16" s="10">
        <v>1026355</v>
      </c>
      <c r="L16" s="10">
        <v>1035276</v>
      </c>
      <c r="M16" s="10">
        <v>1045507</v>
      </c>
      <c r="N16" s="10">
        <v>1115452</v>
      </c>
      <c r="O16" s="10">
        <v>1124167</v>
      </c>
      <c r="P16" s="10">
        <v>1131661</v>
      </c>
      <c r="Q16" s="10">
        <v>1140212</v>
      </c>
      <c r="R16" s="10">
        <v>1145798</v>
      </c>
      <c r="S16" s="10">
        <v>1153895</v>
      </c>
      <c r="T16" s="10">
        <v>1166566</v>
      </c>
      <c r="U16" s="10">
        <v>1180916</v>
      </c>
      <c r="V16" s="10">
        <v>1194170</v>
      </c>
      <c r="W16" s="10">
        <v>1193590</v>
      </c>
      <c r="X16" s="10">
        <v>1212034</v>
      </c>
      <c r="Y16" s="10">
        <v>1230686</v>
      </c>
      <c r="Z16" s="10">
        <v>1248237</v>
      </c>
      <c r="AA16" s="10">
        <v>1264539</v>
      </c>
      <c r="AB16" s="10">
        <v>1282644</v>
      </c>
      <c r="AC16" s="10">
        <v>1301285</v>
      </c>
      <c r="AD16" s="10">
        <v>1318602</v>
      </c>
      <c r="AE16" s="10">
        <v>1334526</v>
      </c>
      <c r="AF16" s="10">
        <v>1347538</v>
      </c>
      <c r="AG16" s="10">
        <v>1364108</v>
      </c>
      <c r="AH16" s="10">
        <v>1385595</v>
      </c>
      <c r="AI16" s="10">
        <v>1406207</v>
      </c>
      <c r="AJ16" s="10">
        <v>1427363</v>
      </c>
      <c r="AK16" s="10">
        <v>1438467</v>
      </c>
      <c r="AL16" s="10">
        <v>1448247</v>
      </c>
      <c r="AM16" s="10">
        <v>1453288</v>
      </c>
      <c r="AN16" s="10">
        <v>1457200</v>
      </c>
      <c r="AO16" s="10">
        <v>1460308</v>
      </c>
      <c r="AP16" s="10">
        <v>1465915</v>
      </c>
      <c r="AQ16" s="10">
        <v>1472556</v>
      </c>
      <c r="AR16" s="10">
        <v>1468970</v>
      </c>
      <c r="AS16" s="10">
        <v>1479346</v>
      </c>
      <c r="AT16" s="10">
        <v>1494466</v>
      </c>
      <c r="AU16" s="10">
        <v>1514223</v>
      </c>
      <c r="AV16" s="10">
        <v>1532896</v>
      </c>
      <c r="AW16" s="10">
        <v>1553045</v>
      </c>
      <c r="AX16" s="10">
        <v>1573064</v>
      </c>
      <c r="AY16" s="10">
        <v>1593487</v>
      </c>
      <c r="AZ16" s="2">
        <v>1614342</v>
      </c>
      <c r="BA16" s="2">
        <v>1619238</v>
      </c>
      <c r="BB16" s="9">
        <v>1638795</v>
      </c>
      <c r="BC16" s="9">
        <v>1658587</v>
      </c>
      <c r="BD16" s="9">
        <v>1677043</v>
      </c>
      <c r="BE16" s="9">
        <v>1695650</v>
      </c>
      <c r="BF16" s="9">
        <v>1713145</v>
      </c>
      <c r="BG16" s="2">
        <v>1729736</v>
      </c>
      <c r="BH16" s="2">
        <v>1746002</v>
      </c>
      <c r="BI16" s="9">
        <v>1762291</v>
      </c>
      <c r="BJ16" s="2">
        <v>1774036</v>
      </c>
      <c r="BK16" s="2">
        <v>1786398</v>
      </c>
      <c r="BL16" s="2">
        <v>1774602</v>
      </c>
      <c r="BM16" s="2">
        <v>1778097</v>
      </c>
      <c r="BN16" s="2">
        <v>1778841</v>
      </c>
      <c r="BO16" s="2">
        <v>1776044</v>
      </c>
      <c r="BP16" s="18">
        <v>1768960</v>
      </c>
      <c r="BQ16" s="2">
        <v>1760503</v>
      </c>
      <c r="BR16" s="2">
        <v>1750410</v>
      </c>
      <c r="BS16" s="2">
        <v>1739262</v>
      </c>
      <c r="BT16" s="2">
        <v>1727133</v>
      </c>
    </row>
    <row r="17" spans="1:72" s="2" customFormat="1" ht="15">
      <c r="A17" s="15" t="s">
        <v>14</v>
      </c>
      <c r="B17" s="10">
        <v>98487</v>
      </c>
      <c r="C17" s="10">
        <v>99005</v>
      </c>
      <c r="D17" s="10">
        <v>100706</v>
      </c>
      <c r="E17" s="10">
        <v>101668</v>
      </c>
      <c r="F17" s="10">
        <v>103102</v>
      </c>
      <c r="G17" s="10">
        <v>103865</v>
      </c>
      <c r="H17" s="10">
        <v>105121</v>
      </c>
      <c r="I17" s="10">
        <v>106493</v>
      </c>
      <c r="J17" s="10">
        <v>107290</v>
      </c>
      <c r="K17" s="10">
        <v>109909</v>
      </c>
      <c r="L17" s="10">
        <v>111872</v>
      </c>
      <c r="M17" s="10">
        <v>115791</v>
      </c>
      <c r="N17" s="10">
        <v>128222</v>
      </c>
      <c r="O17" s="10">
        <v>132677</v>
      </c>
      <c r="P17" s="10">
        <v>138226</v>
      </c>
      <c r="Q17" s="10">
        <v>145024</v>
      </c>
      <c r="R17" s="10">
        <v>152208</v>
      </c>
      <c r="S17" s="10">
        <v>158920</v>
      </c>
      <c r="T17" s="10">
        <v>166146</v>
      </c>
      <c r="U17" s="10">
        <v>172052</v>
      </c>
      <c r="V17" s="10">
        <v>177438</v>
      </c>
      <c r="W17" s="10">
        <v>178295</v>
      </c>
      <c r="X17" s="10">
        <v>182480</v>
      </c>
      <c r="Y17" s="10">
        <v>188369</v>
      </c>
      <c r="Z17" s="10">
        <v>194413</v>
      </c>
      <c r="AA17" s="10">
        <v>200718</v>
      </c>
      <c r="AB17" s="10">
        <v>205414</v>
      </c>
      <c r="AC17" s="10">
        <v>209804</v>
      </c>
      <c r="AD17" s="10">
        <v>213980</v>
      </c>
      <c r="AE17" s="10">
        <v>217465</v>
      </c>
      <c r="AF17" s="10">
        <v>221469</v>
      </c>
      <c r="AG17" s="10">
        <v>217030</v>
      </c>
      <c r="AH17" s="10">
        <v>210577</v>
      </c>
      <c r="AI17" s="10">
        <v>203061</v>
      </c>
      <c r="AJ17" s="10">
        <v>195085</v>
      </c>
      <c r="AK17" s="10">
        <v>197460</v>
      </c>
      <c r="AL17" s="10">
        <v>199482</v>
      </c>
      <c r="AM17" s="10">
        <v>204252</v>
      </c>
      <c r="AN17" s="10">
        <v>209178</v>
      </c>
      <c r="AO17" s="10">
        <v>214098</v>
      </c>
      <c r="AP17" s="10">
        <v>217297</v>
      </c>
      <c r="AQ17" s="10">
        <v>219614</v>
      </c>
      <c r="AR17" s="10">
        <v>217834</v>
      </c>
      <c r="AS17" s="10">
        <v>220054</v>
      </c>
      <c r="AT17" s="10">
        <v>222234</v>
      </c>
      <c r="AU17" s="10">
        <v>225218</v>
      </c>
      <c r="AV17" s="10">
        <v>227930</v>
      </c>
      <c r="AW17" s="10">
        <v>230613</v>
      </c>
      <c r="AX17" s="10">
        <v>233172</v>
      </c>
      <c r="AY17" s="10">
        <v>234022</v>
      </c>
      <c r="AZ17" s="2">
        <v>235042</v>
      </c>
      <c r="BA17" s="2">
        <v>231283</v>
      </c>
      <c r="BB17" s="9">
        <v>231432</v>
      </c>
      <c r="BC17" s="9">
        <v>231855</v>
      </c>
      <c r="BD17" s="9">
        <v>232506</v>
      </c>
      <c r="BE17" s="2">
        <v>233987</v>
      </c>
      <c r="BF17" s="2">
        <v>236306</v>
      </c>
      <c r="BG17" s="2">
        <v>238581</v>
      </c>
      <c r="BH17" s="2">
        <v>241022</v>
      </c>
      <c r="BI17" s="9">
        <v>243899</v>
      </c>
      <c r="BJ17" s="2">
        <v>248289</v>
      </c>
      <c r="BK17" s="2">
        <v>251361</v>
      </c>
      <c r="BL17" s="2">
        <v>260055</v>
      </c>
      <c r="BM17" s="2">
        <v>269180</v>
      </c>
      <c r="BN17" s="2">
        <v>279654</v>
      </c>
      <c r="BO17" s="44">
        <v>290595</v>
      </c>
      <c r="BP17" s="2">
        <v>303413</v>
      </c>
      <c r="BQ17" s="2">
        <v>317751</v>
      </c>
      <c r="BR17" s="2">
        <v>331887</v>
      </c>
      <c r="BS17" s="2">
        <v>345930</v>
      </c>
      <c r="BT17" s="2">
        <v>360394</v>
      </c>
    </row>
    <row r="18" spans="1:70" s="2" customFormat="1" ht="12.75">
      <c r="A18" s="19" t="s">
        <v>15</v>
      </c>
      <c r="B18" s="56" t="s">
        <v>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</row>
    <row r="19" spans="1:72" s="2" customFormat="1" ht="12.75">
      <c r="A19" s="15" t="s">
        <v>9</v>
      </c>
      <c r="B19" s="10">
        <v>490197</v>
      </c>
      <c r="C19" s="10">
        <v>500718</v>
      </c>
      <c r="D19" s="10">
        <v>511631</v>
      </c>
      <c r="E19" s="10">
        <v>525693</v>
      </c>
      <c r="F19" s="10">
        <v>539054</v>
      </c>
      <c r="G19" s="10">
        <v>553300</v>
      </c>
      <c r="H19" s="10">
        <v>566496</v>
      </c>
      <c r="I19" s="10">
        <v>581274</v>
      </c>
      <c r="J19" s="10">
        <v>593136</v>
      </c>
      <c r="K19" s="10">
        <v>605024</v>
      </c>
      <c r="L19" s="10">
        <v>612158</v>
      </c>
      <c r="M19" s="10">
        <v>620697</v>
      </c>
      <c r="N19" s="10">
        <v>649391</v>
      </c>
      <c r="O19" s="10">
        <v>649544</v>
      </c>
      <c r="P19" s="10">
        <v>649358</v>
      </c>
      <c r="Q19" s="10">
        <v>649520</v>
      </c>
      <c r="R19" s="10">
        <v>644724</v>
      </c>
      <c r="S19" s="10">
        <v>637257</v>
      </c>
      <c r="T19" s="10">
        <v>627692</v>
      </c>
      <c r="U19" s="10">
        <v>618463</v>
      </c>
      <c r="V19" s="10">
        <v>610658</v>
      </c>
      <c r="W19" s="10">
        <v>605221</v>
      </c>
      <c r="X19" s="10">
        <v>598142</v>
      </c>
      <c r="Y19" s="10">
        <v>594815</v>
      </c>
      <c r="Z19" s="10">
        <v>595689</v>
      </c>
      <c r="AA19" s="10">
        <v>601163</v>
      </c>
      <c r="AB19" s="10">
        <v>606431</v>
      </c>
      <c r="AC19" s="10">
        <v>612611</v>
      </c>
      <c r="AD19" s="10">
        <v>620058</v>
      </c>
      <c r="AE19" s="10">
        <v>627206</v>
      </c>
      <c r="AF19" s="10">
        <v>634368</v>
      </c>
      <c r="AG19" s="10">
        <v>637965</v>
      </c>
      <c r="AH19" s="10">
        <v>644116</v>
      </c>
      <c r="AI19" s="10">
        <v>651750</v>
      </c>
      <c r="AJ19" s="10">
        <v>659389</v>
      </c>
      <c r="AK19" s="10">
        <v>665052</v>
      </c>
      <c r="AL19" s="10">
        <v>670044</v>
      </c>
      <c r="AM19" s="10">
        <v>672305</v>
      </c>
      <c r="AN19" s="10">
        <v>671036</v>
      </c>
      <c r="AO19" s="10">
        <v>666768</v>
      </c>
      <c r="AP19" s="10">
        <v>659054</v>
      </c>
      <c r="AQ19" s="10">
        <v>651006</v>
      </c>
      <c r="AR19" s="10">
        <v>636802</v>
      </c>
      <c r="AS19" s="10">
        <v>625919</v>
      </c>
      <c r="AT19" s="10">
        <v>614235</v>
      </c>
      <c r="AU19" s="10">
        <v>599312</v>
      </c>
      <c r="AV19" s="10">
        <v>584435</v>
      </c>
      <c r="AW19" s="10">
        <v>569060</v>
      </c>
      <c r="AX19" s="10">
        <v>553970</v>
      </c>
      <c r="AY19" s="10">
        <v>538283</v>
      </c>
      <c r="AZ19" s="2">
        <v>522394</v>
      </c>
      <c r="BA19" s="2">
        <v>509317</v>
      </c>
      <c r="BB19" s="2">
        <v>491806</v>
      </c>
      <c r="BC19" s="2">
        <v>475888</v>
      </c>
      <c r="BD19" s="2">
        <v>460848</v>
      </c>
      <c r="BE19" s="2">
        <v>448210</v>
      </c>
      <c r="BF19" s="2">
        <v>436286</v>
      </c>
      <c r="BG19" s="2">
        <v>424547</v>
      </c>
      <c r="BH19" s="2">
        <v>414771</v>
      </c>
      <c r="BI19" s="9">
        <v>407664</v>
      </c>
      <c r="BJ19" s="2">
        <v>404939</v>
      </c>
      <c r="BK19" s="2">
        <v>404867</v>
      </c>
      <c r="BL19" s="2">
        <v>405430</v>
      </c>
      <c r="BM19" s="2">
        <v>404367</v>
      </c>
      <c r="BN19" s="2">
        <v>404165</v>
      </c>
      <c r="BO19" s="2">
        <v>404264</v>
      </c>
      <c r="BP19" s="2">
        <v>405089</v>
      </c>
      <c r="BQ19" s="2">
        <v>409362</v>
      </c>
      <c r="BR19" s="2">
        <v>413894</v>
      </c>
      <c r="BS19" s="2">
        <v>417909</v>
      </c>
      <c r="BT19" s="2">
        <v>420843</v>
      </c>
    </row>
    <row r="20" spans="1:72" s="2" customFormat="1" ht="12.75">
      <c r="A20" s="15" t="s">
        <v>10</v>
      </c>
      <c r="B20" s="10">
        <v>1090385</v>
      </c>
      <c r="C20" s="10">
        <v>1098501</v>
      </c>
      <c r="D20" s="10">
        <v>1109130</v>
      </c>
      <c r="E20" s="10">
        <v>1114658</v>
      </c>
      <c r="F20" s="10">
        <v>1122913</v>
      </c>
      <c r="G20" s="10">
        <v>1132720</v>
      </c>
      <c r="H20" s="10">
        <v>1142028</v>
      </c>
      <c r="I20" s="10">
        <v>1148302</v>
      </c>
      <c r="J20" s="10">
        <v>1156380</v>
      </c>
      <c r="K20" s="10">
        <v>1163285</v>
      </c>
      <c r="L20" s="10">
        <v>1171662</v>
      </c>
      <c r="M20" s="10">
        <v>1175943</v>
      </c>
      <c r="N20" s="10">
        <v>1211538</v>
      </c>
      <c r="O20" s="10">
        <v>1224144</v>
      </c>
      <c r="P20" s="10">
        <v>1237677</v>
      </c>
      <c r="Q20" s="10">
        <v>1250654</v>
      </c>
      <c r="R20" s="10">
        <v>1268129</v>
      </c>
      <c r="S20" s="10">
        <v>1287676</v>
      </c>
      <c r="T20" s="10">
        <v>1305748</v>
      </c>
      <c r="U20" s="10">
        <v>1322359</v>
      </c>
      <c r="V20" s="10">
        <v>1338859</v>
      </c>
      <c r="W20" s="10">
        <v>1343781</v>
      </c>
      <c r="X20" s="10">
        <v>1362141</v>
      </c>
      <c r="Y20" s="10">
        <v>1378774</v>
      </c>
      <c r="Z20" s="10">
        <v>1394050</v>
      </c>
      <c r="AA20" s="10">
        <v>1406336</v>
      </c>
      <c r="AB20" s="10">
        <v>1425553</v>
      </c>
      <c r="AC20" s="10">
        <v>1450193</v>
      </c>
      <c r="AD20" s="10">
        <v>1474107</v>
      </c>
      <c r="AE20" s="10">
        <v>1498779</v>
      </c>
      <c r="AF20" s="10">
        <v>1512181</v>
      </c>
      <c r="AG20" s="10">
        <v>1520743</v>
      </c>
      <c r="AH20" s="10">
        <v>1524800</v>
      </c>
      <c r="AI20" s="10">
        <v>1527315</v>
      </c>
      <c r="AJ20" s="10">
        <v>1528896</v>
      </c>
      <c r="AK20" s="10">
        <v>1534161</v>
      </c>
      <c r="AL20" s="10">
        <v>1540812</v>
      </c>
      <c r="AM20" s="10">
        <v>1547830</v>
      </c>
      <c r="AN20" s="10">
        <v>1558065</v>
      </c>
      <c r="AO20" s="10">
        <v>1570521</v>
      </c>
      <c r="AP20" s="10">
        <v>1585601</v>
      </c>
      <c r="AQ20" s="10">
        <v>1600279</v>
      </c>
      <c r="AR20" s="10">
        <v>1610553</v>
      </c>
      <c r="AS20" s="10">
        <v>1626063</v>
      </c>
      <c r="AT20" s="10">
        <v>1645233</v>
      </c>
      <c r="AU20" s="10">
        <v>1666439</v>
      </c>
      <c r="AV20" s="10">
        <v>1684085</v>
      </c>
      <c r="AW20" s="10">
        <v>1701982</v>
      </c>
      <c r="AX20" s="10">
        <v>1718880</v>
      </c>
      <c r="AY20" s="10">
        <v>1734765</v>
      </c>
      <c r="AZ20" s="2">
        <v>1749832</v>
      </c>
      <c r="BA20" s="2">
        <v>1757225</v>
      </c>
      <c r="BB20" s="2">
        <v>1769882</v>
      </c>
      <c r="BC20" s="2">
        <v>1780748</v>
      </c>
      <c r="BD20" s="2">
        <v>1791719</v>
      </c>
      <c r="BE20" s="2">
        <v>1799470</v>
      </c>
      <c r="BF20" s="2">
        <v>1808277</v>
      </c>
      <c r="BG20" s="2">
        <v>1815122</v>
      </c>
      <c r="BH20" s="2">
        <v>1816665</v>
      </c>
      <c r="BI20" s="9">
        <v>1816197</v>
      </c>
      <c r="BJ20" s="2">
        <v>1812102</v>
      </c>
      <c r="BK20" s="2">
        <v>1802693</v>
      </c>
      <c r="BL20" s="2">
        <v>1762525</v>
      </c>
      <c r="BM20" s="2">
        <v>1748914</v>
      </c>
      <c r="BN20" s="2">
        <v>1733518</v>
      </c>
      <c r="BO20" s="2">
        <v>1717892</v>
      </c>
      <c r="BP20" s="2">
        <v>1701075</v>
      </c>
      <c r="BQ20" s="2">
        <v>1682402</v>
      </c>
      <c r="BR20" s="2">
        <v>1665196</v>
      </c>
      <c r="BS20" s="2">
        <v>1649707</v>
      </c>
      <c r="BT20" s="2">
        <v>1637060</v>
      </c>
    </row>
    <row r="21" spans="1:72" s="2" customFormat="1" ht="12.75">
      <c r="A21" s="15" t="s">
        <v>11</v>
      </c>
      <c r="B21" s="10">
        <v>194667</v>
      </c>
      <c r="C21" s="10">
        <v>197571</v>
      </c>
      <c r="D21" s="10">
        <v>200450</v>
      </c>
      <c r="E21" s="10">
        <v>203709</v>
      </c>
      <c r="F21" s="10">
        <v>206294</v>
      </c>
      <c r="G21" s="10">
        <v>210345</v>
      </c>
      <c r="H21" s="10">
        <v>216701</v>
      </c>
      <c r="I21" s="10">
        <v>224280</v>
      </c>
      <c r="J21" s="10">
        <v>230305</v>
      </c>
      <c r="K21" s="10">
        <v>238168</v>
      </c>
      <c r="L21" s="10">
        <v>244414</v>
      </c>
      <c r="M21" s="10">
        <v>255486</v>
      </c>
      <c r="N21" s="10">
        <v>270293</v>
      </c>
      <c r="O21" s="10">
        <v>278832</v>
      </c>
      <c r="P21" s="10">
        <v>288201</v>
      </c>
      <c r="Q21" s="10">
        <v>298191</v>
      </c>
      <c r="R21" s="10">
        <v>306710</v>
      </c>
      <c r="S21" s="10">
        <v>315433</v>
      </c>
      <c r="T21" s="10">
        <v>325383</v>
      </c>
      <c r="U21" s="10">
        <v>335470</v>
      </c>
      <c r="V21" s="10">
        <v>346123</v>
      </c>
      <c r="W21" s="10">
        <v>350502</v>
      </c>
      <c r="X21" s="10">
        <v>357966</v>
      </c>
      <c r="Y21" s="10">
        <v>367508</v>
      </c>
      <c r="Z21" s="10">
        <v>375811</v>
      </c>
      <c r="AA21" s="10">
        <v>384074</v>
      </c>
      <c r="AB21" s="10">
        <v>385566</v>
      </c>
      <c r="AC21" s="10">
        <v>381444</v>
      </c>
      <c r="AD21" s="10">
        <v>376094</v>
      </c>
      <c r="AE21" s="10">
        <v>370092</v>
      </c>
      <c r="AF21" s="10">
        <v>375018</v>
      </c>
      <c r="AG21" s="10">
        <v>382030</v>
      </c>
      <c r="AH21" s="10">
        <v>393257</v>
      </c>
      <c r="AI21" s="10">
        <v>403610</v>
      </c>
      <c r="AJ21" s="10">
        <v>413533</v>
      </c>
      <c r="AK21" s="10">
        <v>421809</v>
      </c>
      <c r="AL21" s="10">
        <v>428820</v>
      </c>
      <c r="AM21" s="10">
        <v>435902</v>
      </c>
      <c r="AN21" s="10">
        <v>442803</v>
      </c>
      <c r="AO21" s="10">
        <v>450113</v>
      </c>
      <c r="AP21" s="10">
        <v>456513</v>
      </c>
      <c r="AQ21" s="10">
        <v>463513</v>
      </c>
      <c r="AR21" s="10">
        <v>465292</v>
      </c>
      <c r="AS21" s="10">
        <v>471943</v>
      </c>
      <c r="AT21" s="10">
        <v>476940</v>
      </c>
      <c r="AU21" s="10">
        <v>481555</v>
      </c>
      <c r="AV21" s="10">
        <v>485558</v>
      </c>
      <c r="AW21" s="10">
        <v>489456</v>
      </c>
      <c r="AX21" s="10">
        <v>492795</v>
      </c>
      <c r="AY21" s="10">
        <v>496642</v>
      </c>
      <c r="AZ21" s="2">
        <v>501305</v>
      </c>
      <c r="BA21" s="2">
        <v>499729</v>
      </c>
      <c r="BB21" s="2">
        <v>505342</v>
      </c>
      <c r="BC21" s="2">
        <v>511219</v>
      </c>
      <c r="BD21" s="2">
        <v>516362</v>
      </c>
      <c r="BE21" s="2">
        <v>523652</v>
      </c>
      <c r="BF21" s="2">
        <v>528745</v>
      </c>
      <c r="BG21" s="2">
        <v>535684</v>
      </c>
      <c r="BH21" s="2">
        <v>546435</v>
      </c>
      <c r="BI21" s="9">
        <v>558589</v>
      </c>
      <c r="BJ21" s="2">
        <v>570946</v>
      </c>
      <c r="BK21" s="2">
        <v>585473</v>
      </c>
      <c r="BL21" s="2">
        <v>604615</v>
      </c>
      <c r="BM21" s="2">
        <v>621576</v>
      </c>
      <c r="BN21" s="2">
        <v>639206</v>
      </c>
      <c r="BO21" s="2">
        <v>656865</v>
      </c>
      <c r="BP21" s="2">
        <v>674006</v>
      </c>
      <c r="BQ21" s="2">
        <v>691895</v>
      </c>
      <c r="BR21" s="2">
        <v>707516</v>
      </c>
      <c r="BS21" s="2">
        <v>721728</v>
      </c>
      <c r="BT21" s="2">
        <v>734620</v>
      </c>
    </row>
    <row r="22" spans="1:72" s="2" customFormat="1" ht="12.75">
      <c r="A22" s="15" t="s">
        <v>12</v>
      </c>
      <c r="B22" s="2">
        <v>645199</v>
      </c>
      <c r="C22" s="10">
        <v>651978</v>
      </c>
      <c r="D22" s="10">
        <v>661290</v>
      </c>
      <c r="E22" s="10">
        <v>671221</v>
      </c>
      <c r="F22" s="10">
        <v>684634</v>
      </c>
      <c r="G22" s="10">
        <v>699135</v>
      </c>
      <c r="H22" s="10">
        <v>713966</v>
      </c>
      <c r="I22" s="10">
        <v>729693</v>
      </c>
      <c r="J22" s="10">
        <v>744598</v>
      </c>
      <c r="K22" s="10">
        <v>757459</v>
      </c>
      <c r="L22" s="10">
        <v>767151</v>
      </c>
      <c r="M22" s="10">
        <v>775917</v>
      </c>
      <c r="N22" s="10">
        <v>810691</v>
      </c>
      <c r="O22" s="10">
        <v>817472</v>
      </c>
      <c r="P22" s="10">
        <v>825617</v>
      </c>
      <c r="Q22" s="10">
        <v>831979</v>
      </c>
      <c r="R22" s="10">
        <v>838750</v>
      </c>
      <c r="S22" s="10">
        <v>842609</v>
      </c>
      <c r="T22" s="10">
        <v>839628</v>
      </c>
      <c r="U22" s="10">
        <v>835377</v>
      </c>
      <c r="V22" s="10">
        <v>832944</v>
      </c>
      <c r="W22" s="10">
        <v>829567</v>
      </c>
      <c r="X22" s="10">
        <v>823619</v>
      </c>
      <c r="Y22" s="10">
        <v>820090</v>
      </c>
      <c r="Z22" s="10">
        <v>819547</v>
      </c>
      <c r="AA22" s="10">
        <v>820783</v>
      </c>
      <c r="AB22" s="10">
        <v>821095</v>
      </c>
      <c r="AC22" s="10">
        <v>822185</v>
      </c>
      <c r="AD22" s="10">
        <v>824466</v>
      </c>
      <c r="AE22" s="10">
        <v>828649</v>
      </c>
      <c r="AF22" s="10">
        <v>835577</v>
      </c>
      <c r="AG22" s="10">
        <v>837347</v>
      </c>
      <c r="AH22" s="10">
        <v>840877</v>
      </c>
      <c r="AI22" s="10">
        <v>845710</v>
      </c>
      <c r="AJ22" s="10">
        <v>848744</v>
      </c>
      <c r="AK22" s="10">
        <v>851249</v>
      </c>
      <c r="AL22" s="10">
        <v>854841</v>
      </c>
      <c r="AM22" s="10">
        <v>858059</v>
      </c>
      <c r="AN22" s="10">
        <v>862124</v>
      </c>
      <c r="AO22" s="10">
        <v>865935</v>
      </c>
      <c r="AP22" s="10">
        <v>866928</v>
      </c>
      <c r="AQ22" s="10">
        <v>867226</v>
      </c>
      <c r="AR22" s="10">
        <v>859942</v>
      </c>
      <c r="AS22" s="10">
        <v>854162</v>
      </c>
      <c r="AT22" s="10">
        <v>846065</v>
      </c>
      <c r="AU22" s="10">
        <v>833019</v>
      </c>
      <c r="AV22" s="10">
        <v>816646</v>
      </c>
      <c r="AW22" s="10">
        <v>799009</v>
      </c>
      <c r="AX22" s="10">
        <v>780942</v>
      </c>
      <c r="AY22" s="10">
        <v>761489</v>
      </c>
      <c r="AZ22" s="2">
        <v>741398</v>
      </c>
      <c r="BA22" s="2">
        <v>728493</v>
      </c>
      <c r="BB22" s="2">
        <v>708557</v>
      </c>
      <c r="BC22" s="9">
        <v>689070</v>
      </c>
      <c r="BD22" s="9">
        <v>670484</v>
      </c>
      <c r="BE22" s="2">
        <v>652951</v>
      </c>
      <c r="BF22" s="2">
        <v>635993</v>
      </c>
      <c r="BG22" s="2">
        <v>620108</v>
      </c>
      <c r="BH22" s="2">
        <v>606067</v>
      </c>
      <c r="BI22" s="9">
        <v>593967</v>
      </c>
      <c r="BJ22" s="2">
        <v>584893</v>
      </c>
      <c r="BK22" s="2">
        <v>576356</v>
      </c>
      <c r="BL22" s="2">
        <v>567402</v>
      </c>
      <c r="BM22" s="2">
        <v>558866</v>
      </c>
      <c r="BN22" s="2">
        <v>551268</v>
      </c>
      <c r="BO22" s="2">
        <v>546482</v>
      </c>
      <c r="BP22" s="2">
        <v>544303</v>
      </c>
      <c r="BQ22" s="2">
        <v>544552</v>
      </c>
      <c r="BR22" s="2">
        <v>545467</v>
      </c>
      <c r="BS22" s="2">
        <v>546934</v>
      </c>
      <c r="BT22" s="2">
        <v>548648</v>
      </c>
    </row>
    <row r="23" spans="1:72" s="2" customFormat="1" ht="12.75">
      <c r="A23" s="15" t="s">
        <v>13</v>
      </c>
      <c r="B23" s="2">
        <v>999142</v>
      </c>
      <c r="C23" s="10">
        <v>1011098</v>
      </c>
      <c r="D23" s="10">
        <v>1022661</v>
      </c>
      <c r="E23" s="10">
        <v>1033613</v>
      </c>
      <c r="F23" s="10">
        <v>1040906</v>
      </c>
      <c r="G23" s="10">
        <v>1053248</v>
      </c>
      <c r="H23" s="10">
        <v>1064424</v>
      </c>
      <c r="I23" s="10">
        <v>1075175</v>
      </c>
      <c r="J23" s="10">
        <v>1083654</v>
      </c>
      <c r="K23" s="10">
        <v>1093925</v>
      </c>
      <c r="L23" s="10">
        <v>1102345</v>
      </c>
      <c r="M23" s="10">
        <v>1111893</v>
      </c>
      <c r="N23" s="10">
        <v>1144870</v>
      </c>
      <c r="O23" s="10">
        <v>1153432</v>
      </c>
      <c r="P23" s="10">
        <v>1161053</v>
      </c>
      <c r="Q23" s="10">
        <v>1170076</v>
      </c>
      <c r="R23" s="10">
        <v>1176280</v>
      </c>
      <c r="S23" s="10">
        <v>1185879</v>
      </c>
      <c r="T23" s="10">
        <v>1198993</v>
      </c>
      <c r="U23" s="10">
        <v>1213235</v>
      </c>
      <c r="V23" s="10">
        <v>1227370</v>
      </c>
      <c r="W23" s="10">
        <v>1231798</v>
      </c>
      <c r="X23" s="10">
        <v>1250066</v>
      </c>
      <c r="Y23" s="10">
        <v>1268792</v>
      </c>
      <c r="Z23" s="10">
        <v>1285758</v>
      </c>
      <c r="AA23" s="10">
        <v>1301830</v>
      </c>
      <c r="AB23" s="10">
        <v>1320241</v>
      </c>
      <c r="AC23" s="10">
        <v>1339690</v>
      </c>
      <c r="AD23" s="10">
        <v>1356575</v>
      </c>
      <c r="AE23" s="10">
        <v>1371651</v>
      </c>
      <c r="AF23" s="10">
        <v>1383576</v>
      </c>
      <c r="AG23" s="10">
        <v>1402386</v>
      </c>
      <c r="AH23" s="10">
        <v>1425668</v>
      </c>
      <c r="AI23" s="10">
        <v>1447987</v>
      </c>
      <c r="AJ23" s="10">
        <v>1471439</v>
      </c>
      <c r="AK23" s="10">
        <v>1483443</v>
      </c>
      <c r="AL23" s="10">
        <v>1493567</v>
      </c>
      <c r="AM23" s="10">
        <v>1498010</v>
      </c>
      <c r="AN23" s="10">
        <v>1500600</v>
      </c>
      <c r="AO23" s="10">
        <v>1502844</v>
      </c>
      <c r="AP23" s="10">
        <v>1508622</v>
      </c>
      <c r="AQ23" s="10">
        <v>1515791</v>
      </c>
      <c r="AR23" s="10">
        <v>1519062</v>
      </c>
      <c r="AS23" s="10">
        <v>1529913</v>
      </c>
      <c r="AT23" s="10">
        <v>1543796</v>
      </c>
      <c r="AU23" s="10">
        <v>1561029</v>
      </c>
      <c r="AV23" s="10">
        <v>1577917</v>
      </c>
      <c r="AW23" s="10">
        <v>1595416</v>
      </c>
      <c r="AX23" s="10">
        <v>1612614</v>
      </c>
      <c r="AY23" s="10">
        <v>1631893</v>
      </c>
      <c r="AZ23" s="2">
        <v>1651988</v>
      </c>
      <c r="BA23" s="2">
        <v>1659675</v>
      </c>
      <c r="BB23" s="2">
        <v>1677220</v>
      </c>
      <c r="BC23" s="9">
        <v>1694415</v>
      </c>
      <c r="BD23" s="9">
        <v>1710639</v>
      </c>
      <c r="BE23" s="9">
        <v>1726419</v>
      </c>
      <c r="BF23" s="9">
        <v>1740983</v>
      </c>
      <c r="BG23" s="2">
        <v>1754167</v>
      </c>
      <c r="BH23" s="2">
        <v>1766044</v>
      </c>
      <c r="BI23" s="9">
        <v>1778077</v>
      </c>
      <c r="BJ23" s="2">
        <v>1786249</v>
      </c>
      <c r="BK23" s="2">
        <v>1795314</v>
      </c>
      <c r="BL23" s="2">
        <v>1774591</v>
      </c>
      <c r="BM23" s="2">
        <v>1774949</v>
      </c>
      <c r="BN23" s="2">
        <v>1772139</v>
      </c>
      <c r="BO23" s="2">
        <v>1766255</v>
      </c>
      <c r="BP23" s="2">
        <v>1735344</v>
      </c>
      <c r="BQ23" s="2">
        <v>1742199</v>
      </c>
      <c r="BR23" s="2">
        <v>1728171</v>
      </c>
      <c r="BS23" s="2">
        <v>1714021</v>
      </c>
      <c r="BT23" s="2">
        <v>1699094</v>
      </c>
    </row>
    <row r="24" spans="1:72" s="2" customFormat="1" ht="12.75">
      <c r="A24" s="15" t="s">
        <v>14</v>
      </c>
      <c r="B24" s="13">
        <v>130908</v>
      </c>
      <c r="C24" s="10">
        <v>133714</v>
      </c>
      <c r="D24" s="10">
        <v>137260</v>
      </c>
      <c r="E24" s="10">
        <v>139226</v>
      </c>
      <c r="F24" s="10">
        <v>142721</v>
      </c>
      <c r="G24" s="10">
        <v>143982</v>
      </c>
      <c r="H24" s="10">
        <v>146835</v>
      </c>
      <c r="I24" s="10">
        <v>148988</v>
      </c>
      <c r="J24" s="10">
        <v>151569</v>
      </c>
      <c r="K24" s="10">
        <v>155093</v>
      </c>
      <c r="L24" s="10">
        <v>158738</v>
      </c>
      <c r="M24" s="10">
        <v>164316</v>
      </c>
      <c r="N24" s="10">
        <v>175661</v>
      </c>
      <c r="O24" s="10">
        <v>181616</v>
      </c>
      <c r="P24" s="10">
        <v>188566</v>
      </c>
      <c r="Q24" s="10">
        <v>196310</v>
      </c>
      <c r="R24" s="10">
        <v>204533</v>
      </c>
      <c r="S24" s="10">
        <v>211878</v>
      </c>
      <c r="T24" s="10">
        <v>220202</v>
      </c>
      <c r="U24" s="10">
        <v>227680</v>
      </c>
      <c r="V24" s="10">
        <v>235326</v>
      </c>
      <c r="W24" s="10">
        <v>238139</v>
      </c>
      <c r="X24" s="10">
        <v>244564</v>
      </c>
      <c r="Y24" s="10">
        <v>252215</v>
      </c>
      <c r="Z24" s="10">
        <v>260245</v>
      </c>
      <c r="AA24" s="10">
        <v>268960</v>
      </c>
      <c r="AB24" s="10">
        <v>276214</v>
      </c>
      <c r="AC24" s="10">
        <v>282373</v>
      </c>
      <c r="AD24" s="10">
        <v>289218</v>
      </c>
      <c r="AE24" s="10">
        <v>295777</v>
      </c>
      <c r="AF24" s="10">
        <v>302414</v>
      </c>
      <c r="AG24" s="10">
        <v>301005</v>
      </c>
      <c r="AH24" s="10">
        <v>295628</v>
      </c>
      <c r="AI24" s="10">
        <v>288978</v>
      </c>
      <c r="AJ24" s="10">
        <v>281635</v>
      </c>
      <c r="AK24" s="10">
        <v>286330</v>
      </c>
      <c r="AL24" s="10">
        <v>291268</v>
      </c>
      <c r="AM24" s="10">
        <v>299968</v>
      </c>
      <c r="AN24" s="10">
        <v>309180</v>
      </c>
      <c r="AO24" s="10">
        <v>318623</v>
      </c>
      <c r="AP24" s="10">
        <v>325618</v>
      </c>
      <c r="AQ24" s="10">
        <v>331781</v>
      </c>
      <c r="AR24" s="10">
        <v>333643</v>
      </c>
      <c r="AS24" s="10">
        <v>339850</v>
      </c>
      <c r="AT24" s="10">
        <v>346547</v>
      </c>
      <c r="AU24" s="10">
        <v>353258</v>
      </c>
      <c r="AV24" s="10">
        <v>359515</v>
      </c>
      <c r="AW24" s="10">
        <v>366073</v>
      </c>
      <c r="AX24" s="10">
        <v>372089</v>
      </c>
      <c r="AY24" s="10">
        <v>376308</v>
      </c>
      <c r="AZ24" s="2">
        <v>380145</v>
      </c>
      <c r="BA24" s="2">
        <v>378103</v>
      </c>
      <c r="BB24" s="2">
        <v>381253</v>
      </c>
      <c r="BC24" s="9">
        <v>384370</v>
      </c>
      <c r="BD24" s="9">
        <v>387806</v>
      </c>
      <c r="BE24" s="2">
        <v>391962</v>
      </c>
      <c r="BF24" s="2">
        <v>396332</v>
      </c>
      <c r="BG24" s="2">
        <v>401078</v>
      </c>
      <c r="BH24" s="2">
        <v>405760</v>
      </c>
      <c r="BI24" s="9">
        <v>410406</v>
      </c>
      <c r="BJ24" s="2">
        <v>416845</v>
      </c>
      <c r="BK24" s="2">
        <v>421363</v>
      </c>
      <c r="BL24" s="2">
        <v>430577</v>
      </c>
      <c r="BM24" s="2">
        <v>441042</v>
      </c>
      <c r="BN24" s="2">
        <v>453482</v>
      </c>
      <c r="BO24" s="2">
        <v>466284</v>
      </c>
      <c r="BP24" s="2">
        <v>480523</v>
      </c>
      <c r="BQ24" s="2">
        <v>496908</v>
      </c>
      <c r="BR24" s="2">
        <v>512968</v>
      </c>
      <c r="BS24" s="2">
        <v>528389</v>
      </c>
      <c r="BT24" s="2">
        <v>544781</v>
      </c>
    </row>
    <row r="25" spans="1:72" s="2" customFormat="1" ht="12.75">
      <c r="A25" s="8" t="s">
        <v>16</v>
      </c>
      <c r="B25" s="20">
        <v>67.65508286647992</v>
      </c>
      <c r="C25" s="20">
        <v>67.57979693485801</v>
      </c>
      <c r="D25" s="20">
        <v>67.7224106550268</v>
      </c>
      <c r="E25" s="20">
        <v>68.18280127711641</v>
      </c>
      <c r="F25" s="20">
        <v>69.0907355462638</v>
      </c>
      <c r="G25" s="20">
        <v>69.57146554022873</v>
      </c>
      <c r="H25" s="20">
        <v>70.18802301458419</v>
      </c>
      <c r="I25" s="20">
        <v>71.03273228238282</v>
      </c>
      <c r="J25" s="20">
        <v>71.95849900513596</v>
      </c>
      <c r="K25" s="20">
        <v>72.61158903541042</v>
      </c>
      <c r="L25" s="20">
        <v>73.04620416809153</v>
      </c>
      <c r="M25" s="20">
        <v>73.27792713451376</v>
      </c>
      <c r="N25" s="20">
        <v>73.11445006507923</v>
      </c>
      <c r="O25" s="20">
        <v>73.2199566297667</v>
      </c>
      <c r="P25" s="20">
        <v>73.49272521561782</v>
      </c>
      <c r="Q25" s="20">
        <v>73.52226215952297</v>
      </c>
      <c r="R25" s="20">
        <v>73.767935444029</v>
      </c>
      <c r="S25" s="20">
        <v>73.55377057784213</v>
      </c>
      <c r="T25" s="20">
        <v>72.50983805519118</v>
      </c>
      <c r="U25" s="20">
        <v>71.28940488716042</v>
      </c>
      <c r="V25" s="20">
        <v>70.29621645729577</v>
      </c>
      <c r="W25" s="20">
        <v>70.01222072509636</v>
      </c>
      <c r="X25" s="20">
        <v>68.47256407132123</v>
      </c>
      <c r="Y25" s="20">
        <v>67.1409790364228</v>
      </c>
      <c r="Z25" s="20">
        <v>66.14061985126253</v>
      </c>
      <c r="AA25" s="20">
        <v>65.40548144089956</v>
      </c>
      <c r="AB25" s="20">
        <v>64.50934251801367</v>
      </c>
      <c r="AC25" s="20">
        <v>63.69783886632777</v>
      </c>
      <c r="AD25" s="20">
        <v>63.069845471907094</v>
      </c>
      <c r="AE25" s="20">
        <v>62.64279830920151</v>
      </c>
      <c r="AF25" s="20">
        <v>62.54971414594923</v>
      </c>
      <c r="AG25" s="20">
        <v>61.87615082483461</v>
      </c>
      <c r="AH25" s="20">
        <v>61.12601346796795</v>
      </c>
      <c r="AI25" s="20">
        <v>60.545393901045266</v>
      </c>
      <c r="AJ25" s="20">
        <v>59.82140208265345</v>
      </c>
      <c r="AK25" s="20">
        <v>59.51134702985376</v>
      </c>
      <c r="AL25" s="20">
        <v>59.36483407856513</v>
      </c>
      <c r="AM25" s="20">
        <v>59.404031717569694</v>
      </c>
      <c r="AN25" s="20">
        <v>59.53120562580296</v>
      </c>
      <c r="AO25" s="20">
        <v>59.67790379973758</v>
      </c>
      <c r="AP25" s="20">
        <v>59.51215264762213</v>
      </c>
      <c r="AQ25" s="20">
        <v>59.26249528585535</v>
      </c>
      <c r="AR25" s="20">
        <v>58.78009338588074</v>
      </c>
      <c r="AS25" s="20">
        <v>57.98743145737871</v>
      </c>
      <c r="AT25" s="20">
        <v>56.92109502077174</v>
      </c>
      <c r="AU25" s="20">
        <v>55.3606338602495</v>
      </c>
      <c r="AV25" s="20">
        <v>53.66867118017059</v>
      </c>
      <c r="AW25" s="20">
        <v>51.89154320158325</v>
      </c>
      <c r="AX25" s="20">
        <v>50.1215439852992</v>
      </c>
      <c r="AY25" s="20">
        <v>48.29421649542069</v>
      </c>
      <c r="AZ25" s="20">
        <v>46.44784819659986</v>
      </c>
      <c r="BA25" s="20">
        <v>45.45664981047073</v>
      </c>
      <c r="BB25" s="20">
        <v>43.73475391395998</v>
      </c>
      <c r="BC25" s="20">
        <v>42.0499003579479</v>
      </c>
      <c r="BD25" s="20">
        <v>40.50141069911521</v>
      </c>
      <c r="BE25" s="20">
        <v>39.0642035563865</v>
      </c>
      <c r="BF25" s="20">
        <v>37.706014368894266</v>
      </c>
      <c r="BG25" s="20">
        <v>36.456095362012086</v>
      </c>
      <c r="BH25" s="20">
        <v>35.36884197986017</v>
      </c>
      <c r="BI25" s="20">
        <v>34.391368354928076</v>
      </c>
      <c r="BJ25" s="20">
        <v>33.69129156795032</v>
      </c>
      <c r="BK25" s="20">
        <v>32.96850779738851</v>
      </c>
      <c r="BL25" s="20">
        <v>32.8093456737912</v>
      </c>
      <c r="BM25" s="20">
        <v>32.298146435480994</v>
      </c>
      <c r="BN25" s="20">
        <v>31.873820748075175</v>
      </c>
      <c r="BO25" s="20">
        <v>31.679172198620158</v>
      </c>
      <c r="BP25" s="20">
        <v>31.90396723571928</v>
      </c>
      <c r="BQ25" s="20">
        <v>31.917702390897084</v>
      </c>
      <c r="BR25" s="20">
        <v>32.18795250132166</v>
      </c>
      <c r="BS25" s="46">
        <v>32.51453761536486</v>
      </c>
      <c r="BT25" s="46">
        <v>32.87788579098817</v>
      </c>
    </row>
    <row r="26" spans="1:73" s="2" customFormat="1" ht="12.75">
      <c r="A26" s="8" t="s">
        <v>17</v>
      </c>
      <c r="B26" s="20">
        <v>11.952437224889955</v>
      </c>
      <c r="C26" s="20">
        <v>11.98932331539804</v>
      </c>
      <c r="D26" s="20">
        <v>12.111806932608014</v>
      </c>
      <c r="E26" s="20">
        <v>12.144705578082721</v>
      </c>
      <c r="F26" s="20">
        <v>12.284657558480342</v>
      </c>
      <c r="G26" s="20">
        <v>12.193582413084313</v>
      </c>
      <c r="H26" s="20">
        <v>12.235530415459088</v>
      </c>
      <c r="I26" s="20">
        <v>12.27213207045064</v>
      </c>
      <c r="J26" s="20">
        <v>12.32493463988493</v>
      </c>
      <c r="K26" s="20">
        <v>12.498443601788443</v>
      </c>
      <c r="L26" s="20">
        <v>12.659400333361246</v>
      </c>
      <c r="M26" s="20">
        <v>12.983545007879854</v>
      </c>
      <c r="N26" s="20">
        <v>13.44423493643826</v>
      </c>
      <c r="O26" s="20">
        <v>13.799312346027548</v>
      </c>
      <c r="P26" s="20">
        <v>14.253500436600467</v>
      </c>
      <c r="Q26" s="20">
        <v>14.77452161808398</v>
      </c>
      <c r="R26" s="20">
        <v>15.363006755156372</v>
      </c>
      <c r="S26" s="20">
        <v>15.847598956138498</v>
      </c>
      <c r="T26" s="20">
        <v>16.332207313366524</v>
      </c>
      <c r="U26" s="20">
        <v>16.69619000639475</v>
      </c>
      <c r="V26" s="20">
        <v>17.045516489506678</v>
      </c>
      <c r="W26" s="20">
        <v>17.169788916247626</v>
      </c>
      <c r="X26" s="20">
        <v>17.34470573900329</v>
      </c>
      <c r="Y26" s="20">
        <v>17.62704052606184</v>
      </c>
      <c r="Z26" s="20">
        <v>17.942340059865945</v>
      </c>
      <c r="AA26" s="20">
        <v>18.301265328563428</v>
      </c>
      <c r="AB26" s="20">
        <v>18.503621942575258</v>
      </c>
      <c r="AC26" s="20">
        <v>18.636185499673417</v>
      </c>
      <c r="AD26" s="20">
        <v>18.8098955695268</v>
      </c>
      <c r="AE26" s="20">
        <v>18.96557394435028</v>
      </c>
      <c r="AF26" s="20">
        <v>19.182026088987865</v>
      </c>
      <c r="AG26" s="20">
        <v>18.725325267287765</v>
      </c>
      <c r="AH26" s="20">
        <v>18.006319579491496</v>
      </c>
      <c r="AI26" s="20">
        <v>17.239157534491348</v>
      </c>
      <c r="AJ26" s="20">
        <v>16.44541434703026</v>
      </c>
      <c r="AK26" s="20">
        <v>16.557320382900226</v>
      </c>
      <c r="AL26" s="20">
        <v>16.681884034816612</v>
      </c>
      <c r="AM26" s="20">
        <v>17.08468612793422</v>
      </c>
      <c r="AN26" s="20">
        <v>17.5251200216377</v>
      </c>
      <c r="AO26" s="20">
        <v>17.97818674168588</v>
      </c>
      <c r="AP26" s="20">
        <v>18.252084273955912</v>
      </c>
      <c r="AQ26" s="20">
        <v>18.451505129759028</v>
      </c>
      <c r="AR26" s="20">
        <v>18.456194578906786</v>
      </c>
      <c r="AS26" s="20">
        <v>18.606042218366714</v>
      </c>
      <c r="AT26" s="20">
        <v>18.720604082202257</v>
      </c>
      <c r="AU26" s="20">
        <v>18.810686083612012</v>
      </c>
      <c r="AV26" s="20">
        <v>18.883970203287696</v>
      </c>
      <c r="AW26" s="20">
        <v>18.951671943848122</v>
      </c>
      <c r="AX26" s="20">
        <v>18.999440621431294</v>
      </c>
      <c r="AY26" s="20">
        <v>18.922731585115553</v>
      </c>
      <c r="AZ26" s="20">
        <v>18.834196177361136</v>
      </c>
      <c r="BA26" s="20">
        <v>18.585000577935432</v>
      </c>
      <c r="BB26" s="20">
        <v>18.476544888970647</v>
      </c>
      <c r="BC26" s="20">
        <v>18.378306961940375</v>
      </c>
      <c r="BD26" s="20">
        <v>18.310809574216233</v>
      </c>
      <c r="BE26" s="20">
        <v>18.291536494442397</v>
      </c>
      <c r="BF26" s="20">
        <v>18.31541853689267</v>
      </c>
      <c r="BG26" s="20">
        <v>18.360413593604644</v>
      </c>
      <c r="BH26" s="20">
        <v>18.416102750362608</v>
      </c>
      <c r="BI26" s="20">
        <v>18.48127087353631</v>
      </c>
      <c r="BJ26" s="20">
        <v>18.682043712792655</v>
      </c>
      <c r="BK26" s="20">
        <v>18.782191309630704</v>
      </c>
      <c r="BL26" s="20">
        <v>19.458845996822376</v>
      </c>
      <c r="BM26" s="20">
        <v>19.989102308272958</v>
      </c>
      <c r="BN26" s="20">
        <v>20.646018845501803</v>
      </c>
      <c r="BO26" s="20">
        <v>21.366886307451743</v>
      </c>
      <c r="BP26" s="20">
        <v>22.37066190604468</v>
      </c>
      <c r="BQ26" s="20">
        <v>23.25801624003412</v>
      </c>
      <c r="BR26" s="20">
        <v>24.287345903401416</v>
      </c>
      <c r="BS26" s="46">
        <v>25.318486784894255</v>
      </c>
      <c r="BT26" s="46">
        <v>26.419002593815293</v>
      </c>
      <c r="BU26" s="2" t="s">
        <v>2</v>
      </c>
    </row>
    <row r="27" spans="1:72" s="2" customFormat="1" ht="12.75">
      <c r="A27" s="8" t="s">
        <v>18</v>
      </c>
      <c r="B27" s="20">
        <v>79.60752009136988</v>
      </c>
      <c r="C27" s="20">
        <v>79.56912025025605</v>
      </c>
      <c r="D27" s="20">
        <v>79.83421758763483</v>
      </c>
      <c r="E27" s="20">
        <v>80.32750685519913</v>
      </c>
      <c r="F27" s="20">
        <v>81.37539310474415</v>
      </c>
      <c r="G27" s="20">
        <v>81.76504795331304</v>
      </c>
      <c r="H27" s="20">
        <v>82.42355343004328</v>
      </c>
      <c r="I27" s="20">
        <v>83.30486435283346</v>
      </c>
      <c r="J27" s="20">
        <v>84.2834336450209</v>
      </c>
      <c r="K27" s="20">
        <v>85.11003263719886</v>
      </c>
      <c r="L27" s="20">
        <v>85.70560450145278</v>
      </c>
      <c r="M27" s="20">
        <v>86.26147214239363</v>
      </c>
      <c r="N27" s="20">
        <v>86.55868500151749</v>
      </c>
      <c r="O27" s="20">
        <v>87.01926897579425</v>
      </c>
      <c r="P27" s="20">
        <v>87.74622565221829</v>
      </c>
      <c r="Q27" s="20">
        <v>88.29678377760695</v>
      </c>
      <c r="R27" s="20">
        <v>89.13094219918538</v>
      </c>
      <c r="S27" s="20">
        <v>89.40136953398064</v>
      </c>
      <c r="T27" s="20">
        <v>88.8420453685577</v>
      </c>
      <c r="U27" s="20">
        <v>87.98559489355516</v>
      </c>
      <c r="V27" s="20">
        <v>87.34173294680245</v>
      </c>
      <c r="W27" s="20">
        <v>87.18200964134398</v>
      </c>
      <c r="X27" s="20">
        <v>85.81726981032452</v>
      </c>
      <c r="Y27" s="20">
        <v>84.76801956248464</v>
      </c>
      <c r="Z27" s="20">
        <v>84.08295991112847</v>
      </c>
      <c r="AA27" s="20">
        <v>83.70674676946301</v>
      </c>
      <c r="AB27" s="20">
        <v>83.01296446058892</v>
      </c>
      <c r="AC27" s="20">
        <v>82.33402436600119</v>
      </c>
      <c r="AD27" s="20">
        <v>81.8797410414339</v>
      </c>
      <c r="AE27" s="20">
        <v>81.60837225355179</v>
      </c>
      <c r="AF27" s="20">
        <v>81.7317402349371</v>
      </c>
      <c r="AG27" s="20">
        <v>80.60147609212237</v>
      </c>
      <c r="AH27" s="20">
        <v>79.13233304745944</v>
      </c>
      <c r="AI27" s="20">
        <v>77.78455143553661</v>
      </c>
      <c r="AJ27" s="20">
        <v>76.26681642968371</v>
      </c>
      <c r="AK27" s="20">
        <v>76.06866741275398</v>
      </c>
      <c r="AL27" s="20">
        <v>76.04671811338174</v>
      </c>
      <c r="AM27" s="20">
        <v>76.48871784550391</v>
      </c>
      <c r="AN27" s="20">
        <v>77.05632564744066</v>
      </c>
      <c r="AO27" s="20">
        <v>77.65609054142347</v>
      </c>
      <c r="AP27" s="20">
        <v>77.76423692157805</v>
      </c>
      <c r="AQ27" s="20">
        <v>77.71400041561438</v>
      </c>
      <c r="AR27" s="20">
        <v>77.23628796478754</v>
      </c>
      <c r="AS27" s="20">
        <v>76.59347367574543</v>
      </c>
      <c r="AT27" s="20">
        <v>75.641699102974</v>
      </c>
      <c r="AU27" s="20">
        <v>74.17131994386152</v>
      </c>
      <c r="AV27" s="20">
        <v>72.55264138345828</v>
      </c>
      <c r="AW27" s="20">
        <v>70.84321514543137</v>
      </c>
      <c r="AX27" s="20">
        <v>69.1209846067305</v>
      </c>
      <c r="AY27" s="20">
        <v>67.21694808053624</v>
      </c>
      <c r="AZ27" s="20">
        <v>65.28204437396099</v>
      </c>
      <c r="BA27" s="20">
        <v>64.04165038840615</v>
      </c>
      <c r="BB27" s="20">
        <v>62.21129880293063</v>
      </c>
      <c r="BC27" s="20">
        <v>60.42820731988827</v>
      </c>
      <c r="BD27" s="20">
        <v>58.81222027333144</v>
      </c>
      <c r="BE27" s="20">
        <v>57.3557400508289</v>
      </c>
      <c r="BF27" s="20">
        <v>56.02143290578693</v>
      </c>
      <c r="BG27" s="20">
        <v>54.816508955616726</v>
      </c>
      <c r="BH27" s="20">
        <v>53.78494473022278</v>
      </c>
      <c r="BI27" s="20">
        <v>52.872639228464394</v>
      </c>
      <c r="BJ27" s="20">
        <v>52.37333528074297</v>
      </c>
      <c r="BK27" s="20">
        <v>51.750699107019216</v>
      </c>
      <c r="BL27" s="20">
        <v>52.268191670613575</v>
      </c>
      <c r="BM27" s="20">
        <v>52.287248743753956</v>
      </c>
      <c r="BN27" s="20">
        <v>52.51983959357699</v>
      </c>
      <c r="BO27" s="20">
        <v>53.0460585060719</v>
      </c>
      <c r="BP27" s="20">
        <v>54.27462914176395</v>
      </c>
      <c r="BQ27" s="20">
        <v>55.1757186309312</v>
      </c>
      <c r="BR27" s="20">
        <v>56.47529840472308</v>
      </c>
      <c r="BS27" s="46">
        <v>57.83302440025911</v>
      </c>
      <c r="BT27" s="46">
        <v>59.29688838480346</v>
      </c>
    </row>
    <row r="28" spans="1:72" s="2" customFormat="1" ht="12.75">
      <c r="A28" s="8" t="s">
        <v>19</v>
      </c>
      <c r="B28" s="37">
        <v>23.035509600479877</v>
      </c>
      <c r="C28" s="37">
        <v>23.034592640848103</v>
      </c>
      <c r="D28" s="37">
        <v>22.689417557845797</v>
      </c>
      <c r="E28" s="37">
        <v>22.52037912781547</v>
      </c>
      <c r="F28" s="37">
        <v>22.073067770526375</v>
      </c>
      <c r="G28" s="37">
        <v>21.88632239492079</v>
      </c>
      <c r="H28" s="37">
        <v>21.606967517787957</v>
      </c>
      <c r="I28" s="37">
        <v>21.407158516626875</v>
      </c>
      <c r="J28" s="37">
        <v>21.47987958389329</v>
      </c>
      <c r="K28" s="37">
        <v>21.63249774969583</v>
      </c>
      <c r="L28" s="37">
        <v>22.04693731537824</v>
      </c>
      <c r="M28" s="37">
        <v>22.91424585744717</v>
      </c>
      <c r="N28" s="37">
        <v>23.684583351544923</v>
      </c>
      <c r="O28" s="37">
        <v>24.626932033128103</v>
      </c>
      <c r="P28" s="37">
        <v>25.711438378917062</v>
      </c>
      <c r="Q28" s="37">
        <v>27.072697814018966</v>
      </c>
      <c r="R28" s="37">
        <v>28.468570007109502</v>
      </c>
      <c r="S28" s="37">
        <v>30.1135176761457</v>
      </c>
      <c r="T28" s="37">
        <v>31.62291603708058</v>
      </c>
      <c r="U28" s="37">
        <v>33.063467689416605</v>
      </c>
      <c r="V28" s="37">
        <v>33.589292311067595</v>
      </c>
      <c r="W28" s="37">
        <v>34.83948971525119</v>
      </c>
      <c r="X28" s="37">
        <v>36.15899703150608</v>
      </c>
      <c r="Y28" s="37">
        <v>37.28587549123164</v>
      </c>
      <c r="Z28" s="37">
        <v>38.1829681514578</v>
      </c>
      <c r="AA28" s="37">
        <v>38.84861214626104</v>
      </c>
      <c r="AB28" s="37">
        <v>39.281581169499724</v>
      </c>
      <c r="AC28" s="37">
        <v>39.66739795182347</v>
      </c>
      <c r="AD28" s="37">
        <v>40.01752767743459</v>
      </c>
      <c r="AE28" s="37">
        <v>40.41739508803548</v>
      </c>
      <c r="AF28" s="37">
        <v>39.73529490724583</v>
      </c>
      <c r="AG28" s="37">
        <v>38.46425640558038</v>
      </c>
      <c r="AH28" s="37">
        <v>36.95268178602488</v>
      </c>
      <c r="AI28" s="37">
        <v>35.38911171637044</v>
      </c>
      <c r="AJ28" s="37">
        <v>35.61212456698501</v>
      </c>
      <c r="AK28" s="37">
        <v>35.863182779826005</v>
      </c>
      <c r="AL28" s="37">
        <v>36.72479130992761</v>
      </c>
      <c r="AM28" s="37">
        <v>37.83259472052409</v>
      </c>
      <c r="AN28" s="37">
        <v>39.125035069397015</v>
      </c>
      <c r="AO28" s="37">
        <v>40.33648720434781</v>
      </c>
      <c r="AP28" s="37">
        <v>41.44241038579972</v>
      </c>
      <c r="AQ28" s="37">
        <v>42.37326293110735</v>
      </c>
      <c r="AR28" s="37">
        <v>43.779986613537844</v>
      </c>
      <c r="AS28" s="37">
        <v>45.28395773356093</v>
      </c>
      <c r="AT28" s="37">
        <v>47.18447488882436</v>
      </c>
      <c r="AU28" s="20">
        <v>49.146732837609015</v>
      </c>
      <c r="AV28" s="20">
        <v>51.22221106243728</v>
      </c>
      <c r="AW28" s="20">
        <v>53.39646707442501</v>
      </c>
      <c r="AX28" s="20">
        <v>55.39183965744604</v>
      </c>
      <c r="AY28" s="20">
        <v>57.52659263588544</v>
      </c>
      <c r="AZ28" s="20">
        <v>59.77947291943661</v>
      </c>
      <c r="BA28" s="20">
        <v>60.84441443141305</v>
      </c>
      <c r="BB28" s="20">
        <v>63.203147516233486</v>
      </c>
      <c r="BC28" s="20">
        <v>65.67918463115274</v>
      </c>
      <c r="BD28" s="20">
        <v>68.1182699161511</v>
      </c>
      <c r="BE28" s="20">
        <v>70.74050550816945</v>
      </c>
      <c r="BF28" s="20">
        <v>73.4691978838118</v>
      </c>
      <c r="BG28" s="20">
        <v>75.99865576867941</v>
      </c>
      <c r="BH28" s="20">
        <v>78.25968909264665</v>
      </c>
      <c r="BI28" s="20">
        <v>80.01</v>
      </c>
      <c r="BJ28" s="22">
        <v>81.00648197317862</v>
      </c>
      <c r="BK28" s="22">
        <v>82.9548293489123</v>
      </c>
      <c r="BL28" s="22">
        <v>85.50957407871164</v>
      </c>
      <c r="BM28" s="22">
        <v>88.33762086935566</v>
      </c>
      <c r="BN28" s="22">
        <v>91.17035923491383</v>
      </c>
      <c r="BO28" s="22">
        <v>91.17035923491383</v>
      </c>
      <c r="BP28" s="22">
        <v>94.21540946838164</v>
      </c>
      <c r="BQ28" s="22">
        <v>96.95689741355918</v>
      </c>
      <c r="BR28" s="22">
        <v>99.42968173510447</v>
      </c>
      <c r="BS28" s="22">
        <v>101.8969933872701</v>
      </c>
      <c r="BT28" s="46">
        <v>104.79958782938917</v>
      </c>
    </row>
    <row r="29" spans="1:70" s="2" customFormat="1" ht="12.75">
      <c r="A29" s="56" t="s">
        <v>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</row>
    <row r="30" spans="1:71" s="2" customFormat="1" ht="15">
      <c r="A30" s="8" t="s">
        <v>20</v>
      </c>
      <c r="B30" s="10">
        <v>39082</v>
      </c>
      <c r="C30" s="10">
        <v>35703</v>
      </c>
      <c r="D30" s="10">
        <v>33229</v>
      </c>
      <c r="E30" s="10">
        <v>28495</v>
      </c>
      <c r="F30" s="10">
        <v>31444</v>
      </c>
      <c r="G30" s="10">
        <v>31816</v>
      </c>
      <c r="H30" s="10">
        <v>35199</v>
      </c>
      <c r="I30" s="10">
        <v>28299</v>
      </c>
      <c r="J30" s="10">
        <v>31302</v>
      </c>
      <c r="K30" s="10">
        <v>31494</v>
      </c>
      <c r="L30" s="10">
        <v>32179</v>
      </c>
      <c r="M30" s="10">
        <v>31543</v>
      </c>
      <c r="N30" s="10">
        <v>30712</v>
      </c>
      <c r="O30" s="10">
        <v>30659</v>
      </c>
      <c r="P30" s="10">
        <v>30220</v>
      </c>
      <c r="Q30" s="10">
        <v>30512</v>
      </c>
      <c r="R30" s="10">
        <v>30917</v>
      </c>
      <c r="S30" s="10">
        <v>32682</v>
      </c>
      <c r="T30" s="10">
        <v>33801</v>
      </c>
      <c r="U30" s="10">
        <v>34877</v>
      </c>
      <c r="V30" s="10">
        <v>35961</v>
      </c>
      <c r="W30" s="10">
        <v>38088</v>
      </c>
      <c r="X30" s="10">
        <v>39771</v>
      </c>
      <c r="Y30" s="10">
        <v>41770</v>
      </c>
      <c r="Z30" s="10">
        <v>42389</v>
      </c>
      <c r="AA30" s="10">
        <v>43835</v>
      </c>
      <c r="AB30" s="10">
        <v>44165</v>
      </c>
      <c r="AC30" s="10">
        <v>44474</v>
      </c>
      <c r="AD30" s="10">
        <v>44241</v>
      </c>
      <c r="AE30" s="10">
        <v>42638</v>
      </c>
      <c r="AF30" s="10">
        <v>39578</v>
      </c>
      <c r="AG30" s="10">
        <v>39352</v>
      </c>
      <c r="AH30" s="10">
        <v>40398</v>
      </c>
      <c r="AI30" s="10">
        <v>40130</v>
      </c>
      <c r="AJ30" s="10">
        <v>39626</v>
      </c>
      <c r="AK30" s="10">
        <v>38930</v>
      </c>
      <c r="AL30" s="10">
        <v>38341</v>
      </c>
      <c r="AM30" s="10">
        <v>38395</v>
      </c>
      <c r="AN30" s="10">
        <v>37493</v>
      </c>
      <c r="AO30" s="10">
        <v>36525</v>
      </c>
      <c r="AP30" s="10">
        <v>40435</v>
      </c>
      <c r="AQ30" s="10">
        <v>32721</v>
      </c>
      <c r="AR30" s="10">
        <v>33880</v>
      </c>
      <c r="AS30" s="10">
        <v>30771</v>
      </c>
      <c r="AT30" s="10">
        <v>28155</v>
      </c>
      <c r="AU30" s="10">
        <v>27489</v>
      </c>
      <c r="AV30" s="10">
        <v>27484</v>
      </c>
      <c r="AW30" s="10">
        <v>27955</v>
      </c>
      <c r="AX30" s="10">
        <v>27494</v>
      </c>
      <c r="AY30" s="10">
        <v>27340</v>
      </c>
      <c r="AZ30" s="2">
        <v>25903</v>
      </c>
      <c r="BA30" s="2">
        <v>23795</v>
      </c>
      <c r="BB30" s="2">
        <v>25062</v>
      </c>
      <c r="BC30" s="2">
        <v>26002</v>
      </c>
      <c r="BD30" s="2">
        <v>27885</v>
      </c>
      <c r="BE30" s="2">
        <v>26149</v>
      </c>
      <c r="BF30" s="2">
        <v>25939</v>
      </c>
      <c r="BG30" s="2">
        <v>27437</v>
      </c>
      <c r="BH30" s="2">
        <v>28293</v>
      </c>
      <c r="BI30" s="9">
        <v>26356</v>
      </c>
      <c r="BJ30" s="2">
        <v>25415</v>
      </c>
      <c r="BK30" s="2">
        <v>25621</v>
      </c>
      <c r="BL30" s="2">
        <v>26007</v>
      </c>
      <c r="BM30" s="2">
        <v>25491</v>
      </c>
      <c r="BN30" s="2">
        <v>26737</v>
      </c>
      <c r="BO30" s="2">
        <v>28775</v>
      </c>
      <c r="BP30" s="2">
        <v>29897</v>
      </c>
      <c r="BQ30" s="2">
        <v>30309</v>
      </c>
      <c r="BR30" s="2">
        <v>31177</v>
      </c>
      <c r="BS30" s="47">
        <v>29664</v>
      </c>
    </row>
    <row r="31" spans="1:71" s="2" customFormat="1" ht="12.75">
      <c r="A31" s="8" t="s">
        <v>21</v>
      </c>
      <c r="B31" s="10">
        <v>1800</v>
      </c>
      <c r="C31" s="10">
        <v>1864</v>
      </c>
      <c r="D31" s="10">
        <v>2107</v>
      </c>
      <c r="E31" s="10">
        <v>1517</v>
      </c>
      <c r="F31" s="10">
        <v>1291</v>
      </c>
      <c r="G31" s="10">
        <v>1535</v>
      </c>
      <c r="H31" s="10">
        <v>1762</v>
      </c>
      <c r="I31" s="10">
        <v>1827</v>
      </c>
      <c r="J31" s="10">
        <v>2281</v>
      </c>
      <c r="K31" s="10">
        <v>2409</v>
      </c>
      <c r="L31" s="10">
        <v>2321</v>
      </c>
      <c r="M31" s="10">
        <v>2488</v>
      </c>
      <c r="N31" s="10">
        <v>2466</v>
      </c>
      <c r="O31" s="10">
        <v>2337</v>
      </c>
      <c r="P31" s="10">
        <v>2356</v>
      </c>
      <c r="Q31" s="10">
        <v>2506</v>
      </c>
      <c r="R31" s="10">
        <v>2809</v>
      </c>
      <c r="S31" s="10">
        <v>2537</v>
      </c>
      <c r="T31" s="10">
        <v>2994</v>
      </c>
      <c r="U31" s="10">
        <v>3386</v>
      </c>
      <c r="V31" s="10">
        <v>3420</v>
      </c>
      <c r="W31" s="10">
        <v>4458</v>
      </c>
      <c r="X31" s="10">
        <v>4190</v>
      </c>
      <c r="Y31" s="10">
        <v>4187</v>
      </c>
      <c r="Z31" s="10">
        <v>5445</v>
      </c>
      <c r="AA31" s="10">
        <v>6154</v>
      </c>
      <c r="AB31" s="10">
        <v>6017</v>
      </c>
      <c r="AC31" s="10">
        <v>5781</v>
      </c>
      <c r="AD31" s="10">
        <v>6151</v>
      </c>
      <c r="AE31" s="10">
        <v>6050</v>
      </c>
      <c r="AF31" s="10">
        <v>6645</v>
      </c>
      <c r="AG31" s="10">
        <v>6987</v>
      </c>
      <c r="AH31" s="10">
        <v>6550</v>
      </c>
      <c r="AI31" s="10">
        <v>6935</v>
      </c>
      <c r="AJ31" s="10">
        <v>6908</v>
      </c>
      <c r="AK31" s="10">
        <v>7800</v>
      </c>
      <c r="AL31" s="10">
        <v>8325</v>
      </c>
      <c r="AM31" s="10">
        <v>8486</v>
      </c>
      <c r="AN31" s="10">
        <v>8270</v>
      </c>
      <c r="AO31" s="10">
        <v>8304</v>
      </c>
      <c r="AP31" s="10">
        <v>8867</v>
      </c>
      <c r="AQ31" s="10">
        <v>7893</v>
      </c>
      <c r="AR31" s="10">
        <v>8057</v>
      </c>
      <c r="AS31" s="10">
        <v>8143</v>
      </c>
      <c r="AT31" s="10">
        <v>8666</v>
      </c>
      <c r="AU31" s="10">
        <v>8978</v>
      </c>
      <c r="AV31" s="10">
        <v>9402</v>
      </c>
      <c r="AW31" s="10">
        <v>9138</v>
      </c>
      <c r="AX31" s="10">
        <v>9312</v>
      </c>
      <c r="AY31" s="10">
        <v>9664</v>
      </c>
      <c r="AZ31" s="2">
        <v>9273</v>
      </c>
      <c r="BA31" s="2">
        <v>9817</v>
      </c>
      <c r="BB31" s="2">
        <v>10960</v>
      </c>
      <c r="BC31" s="2">
        <v>10716</v>
      </c>
      <c r="BD31" s="2">
        <v>10889</v>
      </c>
      <c r="BE31" s="2">
        <v>11553</v>
      </c>
      <c r="BF31" s="2">
        <v>12716</v>
      </c>
      <c r="BG31" s="2">
        <v>12174</v>
      </c>
      <c r="BH31" s="2">
        <v>12675</v>
      </c>
      <c r="BI31" s="9">
        <v>12671</v>
      </c>
      <c r="BJ31" s="2">
        <v>12015</v>
      </c>
      <c r="BK31" s="2">
        <v>11102</v>
      </c>
      <c r="BL31" s="2">
        <v>10948</v>
      </c>
      <c r="BM31" s="2">
        <v>10946</v>
      </c>
      <c r="BN31" s="2">
        <v>10514</v>
      </c>
      <c r="BO31" s="2">
        <v>9786</v>
      </c>
      <c r="BP31" s="2">
        <v>9286</v>
      </c>
      <c r="BQ31" s="2">
        <v>9618</v>
      </c>
      <c r="BR31" s="2">
        <v>9560</v>
      </c>
      <c r="BS31" s="48">
        <v>9466</v>
      </c>
    </row>
    <row r="32" spans="1:71" s="2" customFormat="1" ht="12.75">
      <c r="A32" s="8" t="s">
        <v>22</v>
      </c>
      <c r="B32" s="10">
        <v>99721</v>
      </c>
      <c r="C32" s="10">
        <v>100663</v>
      </c>
      <c r="D32" s="10">
        <v>100824</v>
      </c>
      <c r="E32" s="10">
        <v>99124</v>
      </c>
      <c r="F32" s="10">
        <v>98310</v>
      </c>
      <c r="G32" s="10">
        <v>99305</v>
      </c>
      <c r="H32" s="10">
        <v>99467</v>
      </c>
      <c r="I32" s="10">
        <v>97311</v>
      </c>
      <c r="J32" s="10">
        <v>93272</v>
      </c>
      <c r="K32" s="10">
        <v>87991</v>
      </c>
      <c r="L32" s="10">
        <v>88412</v>
      </c>
      <c r="M32" s="10">
        <v>87359</v>
      </c>
      <c r="N32" s="10">
        <v>83899</v>
      </c>
      <c r="O32" s="10">
        <v>87158</v>
      </c>
      <c r="P32" s="10">
        <v>86878</v>
      </c>
      <c r="Q32" s="10">
        <v>84257</v>
      </c>
      <c r="R32" s="10">
        <v>81453</v>
      </c>
      <c r="S32" s="10">
        <v>77537</v>
      </c>
      <c r="T32" s="10">
        <v>76370</v>
      </c>
      <c r="U32" s="10">
        <v>79769</v>
      </c>
      <c r="V32" s="10">
        <v>80666</v>
      </c>
      <c r="W32" s="10">
        <v>83062</v>
      </c>
      <c r="X32" s="10">
        <v>87794</v>
      </c>
      <c r="Y32" s="10">
        <v>92953</v>
      </c>
      <c r="Z32" s="10">
        <v>97585</v>
      </c>
      <c r="AA32" s="10">
        <v>97649</v>
      </c>
      <c r="AB32" s="10">
        <v>99814</v>
      </c>
      <c r="AC32" s="10">
        <v>99533</v>
      </c>
      <c r="AD32" s="10">
        <v>100193</v>
      </c>
      <c r="AE32" s="10">
        <v>100240</v>
      </c>
      <c r="AF32" s="10">
        <v>95100</v>
      </c>
      <c r="AG32" s="10">
        <v>93290</v>
      </c>
      <c r="AH32" s="10">
        <v>92618</v>
      </c>
      <c r="AI32" s="10">
        <v>92053</v>
      </c>
      <c r="AJ32" s="10">
        <v>90843</v>
      </c>
      <c r="AK32" s="10">
        <v>90155</v>
      </c>
      <c r="AL32" s="10">
        <v>87138</v>
      </c>
      <c r="AM32" s="10">
        <v>84006</v>
      </c>
      <c r="AN32" s="10">
        <v>83242</v>
      </c>
      <c r="AO32" s="10">
        <v>80116</v>
      </c>
      <c r="AP32" s="10">
        <v>79989</v>
      </c>
      <c r="AQ32" s="10">
        <v>78569</v>
      </c>
      <c r="AR32" s="10">
        <v>74640</v>
      </c>
      <c r="AS32" s="10">
        <v>73256</v>
      </c>
      <c r="AT32" s="10">
        <v>66370</v>
      </c>
      <c r="AU32" s="10">
        <v>61427</v>
      </c>
      <c r="AV32" s="10">
        <v>60123</v>
      </c>
      <c r="AW32" s="10">
        <v>59111</v>
      </c>
      <c r="AX32" s="10">
        <v>57582</v>
      </c>
      <c r="AY32" s="10">
        <v>56223</v>
      </c>
      <c r="AZ32" s="2">
        <v>55151</v>
      </c>
      <c r="BA32" s="2">
        <v>51136</v>
      </c>
      <c r="BB32" s="2">
        <v>50841</v>
      </c>
      <c r="BC32" s="2">
        <v>51713</v>
      </c>
      <c r="BD32" s="2">
        <v>53747</v>
      </c>
      <c r="BE32" s="2">
        <v>54430</v>
      </c>
      <c r="BF32" s="2">
        <v>53904</v>
      </c>
      <c r="BG32" s="2">
        <v>54424</v>
      </c>
      <c r="BH32" s="2">
        <v>57360</v>
      </c>
      <c r="BI32" s="9">
        <v>61217</v>
      </c>
      <c r="BJ32" s="2">
        <v>60410</v>
      </c>
      <c r="BK32" s="2">
        <v>60813</v>
      </c>
      <c r="BL32" s="2">
        <v>55535</v>
      </c>
      <c r="BM32" s="2">
        <v>54823</v>
      </c>
      <c r="BN32" s="2">
        <v>55033</v>
      </c>
      <c r="BO32" s="2">
        <v>55602</v>
      </c>
      <c r="BP32" s="2">
        <v>57557</v>
      </c>
      <c r="BQ32" s="2">
        <v>57969</v>
      </c>
      <c r="BR32" s="2">
        <v>57639</v>
      </c>
      <c r="BS32" s="49">
        <v>57054</v>
      </c>
    </row>
    <row r="33" spans="1:71" s="2" customFormat="1" ht="12.75">
      <c r="A33" s="8" t="s">
        <v>5</v>
      </c>
      <c r="B33" s="10">
        <v>51699</v>
      </c>
      <c r="C33" s="10">
        <v>51903</v>
      </c>
      <c r="D33" s="10">
        <v>52171</v>
      </c>
      <c r="E33" s="10">
        <v>51281</v>
      </c>
      <c r="F33" s="10">
        <v>50939</v>
      </c>
      <c r="G33" s="10">
        <v>51149</v>
      </c>
      <c r="H33" s="10">
        <v>51135</v>
      </c>
      <c r="I33" s="10">
        <v>50481</v>
      </c>
      <c r="J33" s="10">
        <v>47894</v>
      </c>
      <c r="K33" s="10">
        <v>45362</v>
      </c>
      <c r="L33" s="10">
        <v>45584</v>
      </c>
      <c r="M33" s="10">
        <v>44753</v>
      </c>
      <c r="N33" s="10">
        <v>43174</v>
      </c>
      <c r="O33" s="10">
        <v>44848</v>
      </c>
      <c r="P33" s="10">
        <v>44559</v>
      </c>
      <c r="Q33" s="10">
        <v>44031</v>
      </c>
      <c r="R33" s="10">
        <v>41664</v>
      </c>
      <c r="S33" s="10">
        <v>39883</v>
      </c>
      <c r="T33" s="10">
        <v>39315</v>
      </c>
      <c r="U33" s="10">
        <v>40890</v>
      </c>
      <c r="V33" s="10">
        <v>41443</v>
      </c>
      <c r="W33" s="10">
        <v>42687</v>
      </c>
      <c r="X33" s="10">
        <v>44918</v>
      </c>
      <c r="Y33" s="10">
        <v>47387</v>
      </c>
      <c r="Z33" s="10">
        <v>50020</v>
      </c>
      <c r="AA33" s="10">
        <v>49791</v>
      </c>
      <c r="AB33" s="10">
        <v>51416</v>
      </c>
      <c r="AC33" s="10">
        <v>51322</v>
      </c>
      <c r="AD33" s="10">
        <v>51185</v>
      </c>
      <c r="AE33" s="10">
        <v>51087</v>
      </c>
      <c r="AF33" s="10">
        <v>48842</v>
      </c>
      <c r="AG33" s="10">
        <v>47631</v>
      </c>
      <c r="AH33" s="10">
        <v>47545</v>
      </c>
      <c r="AI33" s="10">
        <v>47218</v>
      </c>
      <c r="AJ33" s="10">
        <v>46446</v>
      </c>
      <c r="AK33" s="10">
        <v>46189</v>
      </c>
      <c r="AL33" s="10">
        <v>44667</v>
      </c>
      <c r="AM33" s="10">
        <v>42843</v>
      </c>
      <c r="AN33" s="10">
        <v>42563</v>
      </c>
      <c r="AO33" s="10">
        <v>40976</v>
      </c>
      <c r="AP33" s="10">
        <v>41130</v>
      </c>
      <c r="AQ33" s="10">
        <v>40241</v>
      </c>
      <c r="AR33" s="10">
        <v>38253</v>
      </c>
      <c r="AS33" s="10">
        <v>37752</v>
      </c>
      <c r="AT33" s="10">
        <v>33875</v>
      </c>
      <c r="AU33" s="10">
        <v>31415</v>
      </c>
      <c r="AV33" s="10">
        <v>31045</v>
      </c>
      <c r="AW33" s="10">
        <v>30368</v>
      </c>
      <c r="AX33" s="10">
        <v>29543</v>
      </c>
      <c r="AY33" s="10">
        <v>28710</v>
      </c>
      <c r="AZ33" s="2">
        <v>28224</v>
      </c>
      <c r="BA33" s="2">
        <v>26439</v>
      </c>
      <c r="BB33" s="2">
        <v>26015</v>
      </c>
      <c r="BC33" s="2">
        <v>26543</v>
      </c>
      <c r="BD33" s="2">
        <v>27646</v>
      </c>
      <c r="BE33" s="2">
        <v>27979</v>
      </c>
      <c r="BF33" s="2">
        <v>27682</v>
      </c>
      <c r="BG33" s="2">
        <v>27903</v>
      </c>
      <c r="BH33" s="2">
        <v>29354</v>
      </c>
      <c r="BI33" s="9">
        <v>31563</v>
      </c>
      <c r="BJ33" s="2">
        <v>30544</v>
      </c>
      <c r="BK33" s="2">
        <v>31114</v>
      </c>
      <c r="BL33" s="2">
        <v>28671</v>
      </c>
      <c r="BM33" s="2">
        <v>28068</v>
      </c>
      <c r="BN33" s="2">
        <v>28100</v>
      </c>
      <c r="BO33" s="2">
        <v>28668</v>
      </c>
      <c r="BP33" s="2">
        <v>29479</v>
      </c>
      <c r="BQ33" s="2">
        <v>29773</v>
      </c>
      <c r="BR33" s="2">
        <v>29674</v>
      </c>
      <c r="BS33" s="2">
        <v>29143</v>
      </c>
    </row>
    <row r="34" spans="1:71" s="2" customFormat="1" ht="12.75">
      <c r="A34" s="8" t="s">
        <v>6</v>
      </c>
      <c r="B34" s="10">
        <v>48022</v>
      </c>
      <c r="C34" s="10">
        <v>48760</v>
      </c>
      <c r="D34" s="10">
        <v>48653</v>
      </c>
      <c r="E34" s="10">
        <v>47843</v>
      </c>
      <c r="F34" s="10">
        <v>47371</v>
      </c>
      <c r="G34" s="10">
        <v>48156</v>
      </c>
      <c r="H34" s="10">
        <v>48332</v>
      </c>
      <c r="I34" s="10">
        <v>46830</v>
      </c>
      <c r="J34" s="10">
        <v>45378</v>
      </c>
      <c r="K34" s="10">
        <v>42629</v>
      </c>
      <c r="L34" s="10">
        <v>42828</v>
      </c>
      <c r="M34" s="10">
        <v>42606</v>
      </c>
      <c r="N34" s="10">
        <v>40725</v>
      </c>
      <c r="O34" s="10">
        <v>42310</v>
      </c>
      <c r="P34" s="10">
        <v>42319</v>
      </c>
      <c r="Q34" s="10">
        <v>40226</v>
      </c>
      <c r="R34" s="10">
        <v>39789</v>
      </c>
      <c r="S34" s="10">
        <v>37654</v>
      </c>
      <c r="T34" s="10">
        <v>37055</v>
      </c>
      <c r="U34" s="10">
        <v>38879</v>
      </c>
      <c r="V34" s="10">
        <v>39223</v>
      </c>
      <c r="W34" s="10">
        <v>40375</v>
      </c>
      <c r="X34" s="10">
        <v>42876</v>
      </c>
      <c r="Y34" s="10">
        <v>45566</v>
      </c>
      <c r="Z34" s="10">
        <v>47565</v>
      </c>
      <c r="AA34" s="10">
        <v>47858</v>
      </c>
      <c r="AB34" s="10">
        <v>48398</v>
      </c>
      <c r="AC34" s="10">
        <v>48211</v>
      </c>
      <c r="AD34" s="10">
        <v>49008</v>
      </c>
      <c r="AE34" s="10">
        <v>49153</v>
      </c>
      <c r="AF34" s="10">
        <v>46258</v>
      </c>
      <c r="AG34" s="10">
        <v>45659</v>
      </c>
      <c r="AH34" s="10">
        <v>45073</v>
      </c>
      <c r="AI34" s="10">
        <v>44835</v>
      </c>
      <c r="AJ34" s="10">
        <v>44397</v>
      </c>
      <c r="AK34" s="10">
        <v>43966</v>
      </c>
      <c r="AL34" s="10">
        <v>42471</v>
      </c>
      <c r="AM34" s="10">
        <v>41163</v>
      </c>
      <c r="AN34" s="10">
        <v>40679</v>
      </c>
      <c r="AO34" s="10">
        <v>39140</v>
      </c>
      <c r="AP34" s="10">
        <v>38859</v>
      </c>
      <c r="AQ34" s="10">
        <v>38328</v>
      </c>
      <c r="AR34" s="10">
        <v>36387</v>
      </c>
      <c r="AS34" s="10">
        <v>35504</v>
      </c>
      <c r="AT34" s="10">
        <v>32495</v>
      </c>
      <c r="AU34" s="10">
        <v>30012</v>
      </c>
      <c r="AV34" s="10">
        <v>29078</v>
      </c>
      <c r="AW34" s="10">
        <v>28743</v>
      </c>
      <c r="AX34" s="10">
        <v>28039</v>
      </c>
      <c r="AY34" s="10">
        <v>27513</v>
      </c>
      <c r="AZ34" s="2">
        <v>26927</v>
      </c>
      <c r="BA34" s="2">
        <v>24697</v>
      </c>
      <c r="BB34" s="2">
        <v>24826</v>
      </c>
      <c r="BC34" s="2">
        <v>25170</v>
      </c>
      <c r="BD34" s="2">
        <v>26101</v>
      </c>
      <c r="BE34" s="2">
        <v>26451</v>
      </c>
      <c r="BF34" s="2">
        <v>26222</v>
      </c>
      <c r="BG34" s="2">
        <v>26521</v>
      </c>
      <c r="BH34" s="2">
        <v>28006</v>
      </c>
      <c r="BI34" s="9">
        <v>29654</v>
      </c>
      <c r="BJ34" s="2">
        <v>29866</v>
      </c>
      <c r="BK34" s="2">
        <v>29699</v>
      </c>
      <c r="BL34" s="2">
        <v>26864</v>
      </c>
      <c r="BM34" s="2">
        <v>26755</v>
      </c>
      <c r="BN34" s="2">
        <v>26933</v>
      </c>
      <c r="BO34" s="2">
        <v>26934</v>
      </c>
      <c r="BP34" s="2">
        <v>28078</v>
      </c>
      <c r="BQ34" s="2">
        <v>28196</v>
      </c>
      <c r="BR34" s="2">
        <v>27965</v>
      </c>
      <c r="BS34" s="2">
        <v>27911</v>
      </c>
    </row>
    <row r="35" spans="1:71" s="2" customFormat="1" ht="15">
      <c r="A35" s="8" t="s">
        <v>23</v>
      </c>
      <c r="B35" s="10">
        <v>5370</v>
      </c>
      <c r="C35" s="10">
        <v>4680</v>
      </c>
      <c r="D35" s="10">
        <v>4397</v>
      </c>
      <c r="E35" s="10">
        <v>4300</v>
      </c>
      <c r="F35" s="10">
        <v>4439</v>
      </c>
      <c r="G35" s="10">
        <v>4671</v>
      </c>
      <c r="H35" s="10">
        <v>4931</v>
      </c>
      <c r="I35" s="10">
        <v>4696</v>
      </c>
      <c r="J35" s="10">
        <v>4453</v>
      </c>
      <c r="K35" s="10">
        <v>4065</v>
      </c>
      <c r="L35" s="10">
        <v>4127</v>
      </c>
      <c r="M35" s="10">
        <v>3851</v>
      </c>
      <c r="N35" s="10">
        <v>3898</v>
      </c>
      <c r="O35" s="10">
        <v>4055</v>
      </c>
      <c r="P35" s="10">
        <v>4346</v>
      </c>
      <c r="Q35" s="10">
        <v>4452</v>
      </c>
      <c r="R35" s="10">
        <v>4327</v>
      </c>
      <c r="S35" s="10">
        <v>4433</v>
      </c>
      <c r="T35" s="10">
        <v>4527</v>
      </c>
      <c r="U35" s="10">
        <v>4894</v>
      </c>
      <c r="V35" s="10">
        <v>5005</v>
      </c>
      <c r="W35" s="10">
        <v>5013</v>
      </c>
      <c r="X35" s="10">
        <v>5006</v>
      </c>
      <c r="Y35" s="10">
        <v>4768</v>
      </c>
      <c r="Z35" s="10">
        <v>5147</v>
      </c>
      <c r="AA35" s="10">
        <v>5113</v>
      </c>
      <c r="AB35" s="10">
        <v>5130</v>
      </c>
      <c r="AC35" s="10">
        <v>5126</v>
      </c>
      <c r="AD35" s="10">
        <v>5218</v>
      </c>
      <c r="AE35" s="10">
        <v>5429</v>
      </c>
      <c r="AF35" s="10">
        <v>5450</v>
      </c>
      <c r="AG35" s="10">
        <v>5320</v>
      </c>
      <c r="AH35" s="10">
        <v>5637</v>
      </c>
      <c r="AI35" s="10">
        <v>5504</v>
      </c>
      <c r="AJ35" s="10">
        <v>5668</v>
      </c>
      <c r="AK35" s="10">
        <v>5922</v>
      </c>
      <c r="AL35" s="10">
        <v>5963</v>
      </c>
      <c r="AM35" s="10">
        <v>5924</v>
      </c>
      <c r="AN35" s="10">
        <v>5667</v>
      </c>
      <c r="AO35" s="10">
        <v>5764</v>
      </c>
      <c r="AP35" s="10">
        <v>6085</v>
      </c>
      <c r="AQ35" s="10">
        <v>7029</v>
      </c>
      <c r="AR35" s="10">
        <v>7286</v>
      </c>
      <c r="AS35" s="10">
        <v>7729</v>
      </c>
      <c r="AT35" s="10">
        <v>7772</v>
      </c>
      <c r="AU35" s="10">
        <v>7747</v>
      </c>
      <c r="AV35" s="10">
        <v>8430</v>
      </c>
      <c r="AW35" s="10">
        <v>8923</v>
      </c>
      <c r="AX35" s="10">
        <v>8827</v>
      </c>
      <c r="AY35" s="10">
        <v>9480</v>
      </c>
      <c r="AZ35" s="2">
        <v>10069</v>
      </c>
      <c r="BA35" s="2">
        <v>10105</v>
      </c>
      <c r="BB35" s="2">
        <v>10984</v>
      </c>
      <c r="BC35" s="2">
        <v>12073</v>
      </c>
      <c r="BD35" s="2">
        <v>13403</v>
      </c>
      <c r="BE35" s="2">
        <v>14023</v>
      </c>
      <c r="BF35" s="2">
        <v>14888</v>
      </c>
      <c r="BG35" s="2">
        <v>15666</v>
      </c>
      <c r="BH35" s="2">
        <v>17287</v>
      </c>
      <c r="BI35" s="9">
        <v>19428</v>
      </c>
      <c r="BJ35" s="2">
        <v>20009</v>
      </c>
      <c r="BK35" s="38">
        <v>20776</v>
      </c>
      <c r="BL35" s="38">
        <v>19705</v>
      </c>
      <c r="BM35" s="2">
        <v>20276</v>
      </c>
      <c r="BN35" s="2">
        <v>21431</v>
      </c>
      <c r="BO35" s="2">
        <v>21869</v>
      </c>
      <c r="BP35" s="2">
        <v>23136</v>
      </c>
      <c r="BQ35" s="2">
        <v>23229</v>
      </c>
      <c r="BR35" s="2">
        <v>23052</v>
      </c>
      <c r="BS35" s="50">
        <v>22963</v>
      </c>
    </row>
    <row r="36" spans="1:71" s="2" customFormat="1" ht="12.75">
      <c r="A36" s="8" t="s">
        <v>24</v>
      </c>
      <c r="B36" s="10">
        <v>1866</v>
      </c>
      <c r="C36" s="10">
        <v>1933</v>
      </c>
      <c r="D36" s="10">
        <v>1833</v>
      </c>
      <c r="E36" s="10">
        <v>1098</v>
      </c>
      <c r="F36" s="10">
        <v>1159</v>
      </c>
      <c r="G36" s="10">
        <v>1329</v>
      </c>
      <c r="H36" s="10">
        <v>1205</v>
      </c>
      <c r="I36" s="10">
        <v>1243</v>
      </c>
      <c r="J36" s="10">
        <v>1108</v>
      </c>
      <c r="K36" s="10">
        <v>1023</v>
      </c>
      <c r="L36" s="10">
        <v>971</v>
      </c>
      <c r="M36" s="10">
        <v>994</v>
      </c>
      <c r="N36" s="10">
        <v>893</v>
      </c>
      <c r="O36" s="10">
        <v>872</v>
      </c>
      <c r="P36" s="10">
        <v>842</v>
      </c>
      <c r="Q36" s="10">
        <v>789</v>
      </c>
      <c r="R36" s="10">
        <v>770</v>
      </c>
      <c r="S36" s="10">
        <v>724</v>
      </c>
      <c r="T36" s="10">
        <v>647</v>
      </c>
      <c r="U36" s="10">
        <v>643</v>
      </c>
      <c r="V36" s="10">
        <v>665</v>
      </c>
      <c r="W36" s="10">
        <v>701</v>
      </c>
      <c r="X36" s="10">
        <v>667</v>
      </c>
      <c r="Y36" s="10">
        <v>683</v>
      </c>
      <c r="Z36" s="10">
        <v>707</v>
      </c>
      <c r="AA36" s="10">
        <v>723</v>
      </c>
      <c r="AB36" s="10">
        <v>714</v>
      </c>
      <c r="AC36" s="10">
        <v>724</v>
      </c>
      <c r="AD36" s="10">
        <v>705</v>
      </c>
      <c r="AE36" s="10">
        <v>649</v>
      </c>
      <c r="AF36" s="10">
        <v>620</v>
      </c>
      <c r="AG36" s="10">
        <v>572</v>
      </c>
      <c r="AH36" s="10">
        <v>574</v>
      </c>
      <c r="AI36" s="10">
        <v>475</v>
      </c>
      <c r="AJ36" s="10">
        <v>502</v>
      </c>
      <c r="AK36" s="10">
        <v>490</v>
      </c>
      <c r="AL36" s="10">
        <v>503</v>
      </c>
      <c r="AM36" s="10">
        <v>416</v>
      </c>
      <c r="AN36" s="10">
        <v>417</v>
      </c>
      <c r="AO36" s="10">
        <v>366</v>
      </c>
      <c r="AP36" s="10">
        <v>401</v>
      </c>
      <c r="AQ36" s="10">
        <v>379</v>
      </c>
      <c r="AR36" s="10">
        <v>357</v>
      </c>
      <c r="AS36" s="10">
        <v>327</v>
      </c>
      <c r="AT36" s="10">
        <v>274</v>
      </c>
      <c r="AU36" s="10">
        <v>241</v>
      </c>
      <c r="AV36" s="10">
        <v>240</v>
      </c>
      <c r="AW36" s="10">
        <v>245</v>
      </c>
      <c r="AX36" s="10">
        <v>281</v>
      </c>
      <c r="AY36" s="10">
        <v>259</v>
      </c>
      <c r="AZ36" s="2">
        <v>215</v>
      </c>
      <c r="BA36" s="2">
        <v>207</v>
      </c>
      <c r="BB36" s="2">
        <v>194</v>
      </c>
      <c r="BC36" s="2">
        <v>217</v>
      </c>
      <c r="BD36" s="2">
        <v>211</v>
      </c>
      <c r="BE36" s="2">
        <v>195</v>
      </c>
      <c r="BF36" s="2">
        <v>218</v>
      </c>
      <c r="BG36" s="2">
        <v>207</v>
      </c>
      <c r="BH36" s="2">
        <v>226</v>
      </c>
      <c r="BI36" s="9">
        <v>228</v>
      </c>
      <c r="BJ36" s="2">
        <v>189</v>
      </c>
      <c r="BK36" s="39">
        <v>190</v>
      </c>
      <c r="BL36" s="39">
        <v>180</v>
      </c>
      <c r="BM36" s="2">
        <v>163</v>
      </c>
      <c r="BN36" s="2">
        <v>166</v>
      </c>
      <c r="BO36" s="2">
        <v>185</v>
      </c>
      <c r="BP36" s="2">
        <v>160</v>
      </c>
      <c r="BQ36" s="2">
        <v>159</v>
      </c>
      <c r="BR36" s="2">
        <v>169</v>
      </c>
      <c r="BS36" s="51">
        <v>162</v>
      </c>
    </row>
    <row r="37" spans="1:71" s="2" customFormat="1" ht="12.75">
      <c r="A37" s="8" t="s">
        <v>25</v>
      </c>
      <c r="B37" s="10" t="s">
        <v>26</v>
      </c>
      <c r="C37" s="10" t="s">
        <v>26</v>
      </c>
      <c r="D37" s="10" t="s">
        <v>26</v>
      </c>
      <c r="E37" s="10" t="s">
        <v>26</v>
      </c>
      <c r="F37" s="10" t="s">
        <v>26</v>
      </c>
      <c r="G37" s="10" t="s">
        <v>26</v>
      </c>
      <c r="H37" s="10" t="s">
        <v>26</v>
      </c>
      <c r="I37" s="10" t="s">
        <v>26</v>
      </c>
      <c r="J37" s="10">
        <v>21433</v>
      </c>
      <c r="K37" s="10">
        <v>26267</v>
      </c>
      <c r="L37" s="10">
        <v>29389</v>
      </c>
      <c r="M37" s="10">
        <v>32942</v>
      </c>
      <c r="N37" s="10">
        <v>32343</v>
      </c>
      <c r="O37" s="10">
        <v>28256</v>
      </c>
      <c r="P37" s="10">
        <v>28323</v>
      </c>
      <c r="Q37" s="10">
        <v>29417</v>
      </c>
      <c r="R37" s="10">
        <v>32491</v>
      </c>
      <c r="S37" s="10">
        <v>34467</v>
      </c>
      <c r="T37" s="10">
        <v>35043</v>
      </c>
      <c r="U37" s="10">
        <v>36144</v>
      </c>
      <c r="V37" s="10">
        <v>35565</v>
      </c>
      <c r="W37" s="10">
        <v>36401</v>
      </c>
      <c r="X37" s="10">
        <v>34809</v>
      </c>
      <c r="Y37" s="10">
        <v>34479</v>
      </c>
      <c r="Z37" s="10">
        <v>35226</v>
      </c>
      <c r="AA37" s="10">
        <v>35437</v>
      </c>
      <c r="AB37" s="10">
        <v>37233</v>
      </c>
      <c r="AC37" s="10">
        <v>37110</v>
      </c>
      <c r="AD37" s="10">
        <v>38405</v>
      </c>
      <c r="AE37" s="10">
        <v>39616</v>
      </c>
      <c r="AF37" s="10">
        <v>40691</v>
      </c>
      <c r="AG37" s="10">
        <v>41387</v>
      </c>
      <c r="AH37" s="10">
        <v>42532</v>
      </c>
      <c r="AI37" s="10">
        <v>43071</v>
      </c>
      <c r="AJ37" s="10">
        <v>43594</v>
      </c>
      <c r="AK37" s="10">
        <v>45594</v>
      </c>
      <c r="AL37" s="10">
        <v>50124</v>
      </c>
      <c r="AM37" s="10">
        <v>58081</v>
      </c>
      <c r="AN37" s="10">
        <v>59352</v>
      </c>
      <c r="AO37" s="10">
        <v>56307</v>
      </c>
      <c r="AP37" s="10">
        <v>56176</v>
      </c>
      <c r="AQ37" s="10">
        <v>53141</v>
      </c>
      <c r="AR37" s="10">
        <v>49530</v>
      </c>
      <c r="AS37" s="10">
        <v>45552</v>
      </c>
      <c r="AT37" s="10">
        <v>41264</v>
      </c>
      <c r="AU37" s="10">
        <v>35879</v>
      </c>
      <c r="AV37" s="10">
        <v>30885</v>
      </c>
      <c r="AW37" s="10">
        <v>27798</v>
      </c>
      <c r="AX37" s="10">
        <v>26658</v>
      </c>
      <c r="AY37" s="10">
        <v>25557</v>
      </c>
      <c r="AZ37" s="2">
        <v>23593</v>
      </c>
      <c r="BA37" s="2">
        <v>22792</v>
      </c>
      <c r="BB37" s="2">
        <v>22141</v>
      </c>
      <c r="BC37" s="2">
        <v>21159</v>
      </c>
      <c r="BD37" s="2">
        <v>20075</v>
      </c>
      <c r="BE37" s="2">
        <v>19332</v>
      </c>
      <c r="BF37" s="2">
        <v>19054</v>
      </c>
      <c r="BG37" s="2">
        <v>18318</v>
      </c>
      <c r="BH37" s="2">
        <v>18452</v>
      </c>
      <c r="BI37" s="9">
        <v>17935</v>
      </c>
      <c r="BJ37" s="2">
        <v>17218</v>
      </c>
      <c r="BK37" s="2">
        <v>16872</v>
      </c>
      <c r="BL37" s="2">
        <v>16377</v>
      </c>
      <c r="BM37" s="2">
        <v>16347</v>
      </c>
      <c r="BN37" s="2">
        <v>15615</v>
      </c>
      <c r="BO37" s="2">
        <v>15637</v>
      </c>
      <c r="BP37" s="2">
        <v>15277</v>
      </c>
      <c r="BQ37" s="2">
        <v>14521</v>
      </c>
      <c r="BR37" s="2">
        <v>13924</v>
      </c>
      <c r="BS37" s="49">
        <v>13760</v>
      </c>
    </row>
    <row r="38" spans="1:71" s="2" customFormat="1" ht="12.75">
      <c r="A38" s="8" t="s">
        <v>27</v>
      </c>
      <c r="B38" s="10" t="s">
        <v>26</v>
      </c>
      <c r="C38" s="10" t="s">
        <v>26</v>
      </c>
      <c r="D38" s="10" t="s">
        <v>26</v>
      </c>
      <c r="E38" s="10" t="s">
        <v>26</v>
      </c>
      <c r="F38" s="10" t="s">
        <v>26</v>
      </c>
      <c r="G38" s="10" t="s">
        <v>26</v>
      </c>
      <c r="H38" s="10" t="s">
        <v>26</v>
      </c>
      <c r="I38" s="10" t="s">
        <v>26</v>
      </c>
      <c r="J38" s="10">
        <v>12383</v>
      </c>
      <c r="K38" s="10">
        <v>17217</v>
      </c>
      <c r="L38" s="10">
        <v>20738</v>
      </c>
      <c r="M38" s="10">
        <v>24244</v>
      </c>
      <c r="N38" s="10">
        <v>23784</v>
      </c>
      <c r="O38" s="10">
        <v>19076</v>
      </c>
      <c r="P38" s="10">
        <v>19174</v>
      </c>
      <c r="Q38" s="10">
        <v>21037</v>
      </c>
      <c r="R38" s="10">
        <v>24445</v>
      </c>
      <c r="S38" s="10">
        <v>26571</v>
      </c>
      <c r="T38" s="10">
        <v>27398</v>
      </c>
      <c r="U38" s="10">
        <v>28534</v>
      </c>
      <c r="V38" s="10">
        <v>27873</v>
      </c>
      <c r="W38" s="10">
        <v>28619</v>
      </c>
      <c r="X38" s="10">
        <v>26213</v>
      </c>
      <c r="Y38" s="10">
        <v>25335</v>
      </c>
      <c r="Z38" s="10">
        <v>26086</v>
      </c>
      <c r="AA38" s="10">
        <v>26160</v>
      </c>
      <c r="AB38" s="10">
        <v>27700</v>
      </c>
      <c r="AC38" s="10">
        <v>27875</v>
      </c>
      <c r="AD38" s="10">
        <v>28641</v>
      </c>
      <c r="AE38" s="10">
        <v>29981</v>
      </c>
      <c r="AF38" s="10">
        <v>31240</v>
      </c>
      <c r="AG38" s="10">
        <v>31943</v>
      </c>
      <c r="AH38" s="10">
        <v>33107</v>
      </c>
      <c r="AI38" s="10">
        <v>33625</v>
      </c>
      <c r="AJ38" s="10">
        <v>34268</v>
      </c>
      <c r="AK38" s="10">
        <v>36283</v>
      </c>
      <c r="AL38" s="10">
        <v>40624</v>
      </c>
      <c r="AM38" s="10">
        <v>49690</v>
      </c>
      <c r="AN38" s="10">
        <v>51000</v>
      </c>
      <c r="AO38" s="10">
        <v>48602</v>
      </c>
      <c r="AP38" s="10">
        <v>48437</v>
      </c>
      <c r="AQ38" s="10">
        <v>45902</v>
      </c>
      <c r="AR38" s="10">
        <v>42626</v>
      </c>
      <c r="AS38" s="10">
        <v>38815</v>
      </c>
      <c r="AT38" s="10">
        <v>34883</v>
      </c>
      <c r="AU38" s="10">
        <v>29409</v>
      </c>
      <c r="AV38" s="10">
        <v>25173</v>
      </c>
      <c r="AW38" s="10">
        <v>22318</v>
      </c>
      <c r="AX38" s="10">
        <v>21109</v>
      </c>
      <c r="AY38" s="10">
        <v>19949</v>
      </c>
      <c r="AZ38" s="2">
        <v>18468</v>
      </c>
      <c r="BA38" s="2">
        <v>18026</v>
      </c>
      <c r="BB38" s="2">
        <v>17382</v>
      </c>
      <c r="BC38" s="2">
        <v>16222</v>
      </c>
      <c r="BD38" s="2">
        <v>15307</v>
      </c>
      <c r="BE38" s="2">
        <v>14427</v>
      </c>
      <c r="BF38" s="2">
        <v>14243</v>
      </c>
      <c r="BG38" s="2">
        <v>13424</v>
      </c>
      <c r="BH38" s="2">
        <v>13394</v>
      </c>
      <c r="BI38" s="9">
        <v>13240</v>
      </c>
      <c r="BJ38" s="2">
        <v>12582</v>
      </c>
      <c r="BK38" s="2">
        <v>11789</v>
      </c>
      <c r="BL38" s="2">
        <v>11214</v>
      </c>
      <c r="BM38" s="2">
        <v>11105</v>
      </c>
      <c r="BN38" s="2">
        <v>10582</v>
      </c>
      <c r="BO38" s="2">
        <v>10058</v>
      </c>
      <c r="BP38" s="2">
        <v>9390</v>
      </c>
      <c r="BQ38" s="2">
        <v>9083</v>
      </c>
      <c r="BR38" s="2">
        <v>9039</v>
      </c>
      <c r="BS38" s="49">
        <v>6682</v>
      </c>
    </row>
    <row r="39" spans="1:71" s="2" customFormat="1" ht="15">
      <c r="A39" s="8" t="s">
        <v>28</v>
      </c>
      <c r="B39" s="10">
        <v>39668</v>
      </c>
      <c r="C39" s="10">
        <v>40505</v>
      </c>
      <c r="D39" s="10">
        <v>36897</v>
      </c>
      <c r="E39" s="10">
        <v>35598</v>
      </c>
      <c r="F39" s="10">
        <v>34866</v>
      </c>
      <c r="G39" s="10">
        <v>32917</v>
      </c>
      <c r="H39" s="10">
        <v>32815</v>
      </c>
      <c r="I39" s="10">
        <v>35755</v>
      </c>
      <c r="J39" s="10">
        <v>32106</v>
      </c>
      <c r="K39" s="10">
        <v>34077</v>
      </c>
      <c r="L39" s="10">
        <v>31609</v>
      </c>
      <c r="M39" s="10">
        <v>31403</v>
      </c>
      <c r="N39" s="10">
        <v>34398</v>
      </c>
      <c r="O39" s="10">
        <v>32978</v>
      </c>
      <c r="P39" s="10">
        <v>32875</v>
      </c>
      <c r="Q39" s="10">
        <v>35910</v>
      </c>
      <c r="R39" s="10">
        <v>36357</v>
      </c>
      <c r="S39" s="10">
        <v>35458</v>
      </c>
      <c r="T39" s="10">
        <v>38076</v>
      </c>
      <c r="U39" s="10">
        <v>40623</v>
      </c>
      <c r="V39" s="10">
        <v>42240</v>
      </c>
      <c r="W39" s="10">
        <v>42856</v>
      </c>
      <c r="X39" s="10">
        <v>41410</v>
      </c>
      <c r="Y39" s="10">
        <v>43759</v>
      </c>
      <c r="Z39" s="10">
        <v>44934</v>
      </c>
      <c r="AA39" s="10">
        <v>45248</v>
      </c>
      <c r="AB39" s="10">
        <v>45420</v>
      </c>
      <c r="AC39" s="10">
        <v>47181</v>
      </c>
      <c r="AD39" s="10">
        <v>47778</v>
      </c>
      <c r="AE39" s="10">
        <v>47837</v>
      </c>
      <c r="AF39" s="10">
        <v>50579</v>
      </c>
      <c r="AG39" s="10">
        <v>49632</v>
      </c>
      <c r="AH39" s="10">
        <v>50393</v>
      </c>
      <c r="AI39" s="10">
        <v>52433</v>
      </c>
      <c r="AJ39" s="10">
        <v>51739</v>
      </c>
      <c r="AK39" s="10">
        <v>52464</v>
      </c>
      <c r="AL39" s="10">
        <v>53133</v>
      </c>
      <c r="AM39" s="10">
        <v>51980</v>
      </c>
      <c r="AN39" s="10">
        <v>52475</v>
      </c>
      <c r="AO39" s="10">
        <v>53902</v>
      </c>
      <c r="AP39" s="10">
        <v>54619</v>
      </c>
      <c r="AQ39" s="10">
        <v>54618</v>
      </c>
      <c r="AR39" s="10">
        <v>53423</v>
      </c>
      <c r="AS39" s="10">
        <v>52707</v>
      </c>
      <c r="AT39" s="10">
        <v>51386</v>
      </c>
      <c r="AU39" s="10">
        <v>52686</v>
      </c>
      <c r="AV39" s="10">
        <v>51236</v>
      </c>
      <c r="AW39" s="10">
        <v>52124</v>
      </c>
      <c r="AX39" s="10">
        <v>53156</v>
      </c>
      <c r="AY39" s="10">
        <v>52402</v>
      </c>
      <c r="AZ39" s="2">
        <v>52724</v>
      </c>
      <c r="BA39" s="2">
        <v>51980</v>
      </c>
      <c r="BB39" s="2">
        <v>51532</v>
      </c>
      <c r="BC39" s="2">
        <v>52230</v>
      </c>
      <c r="BD39" s="2">
        <v>51852</v>
      </c>
      <c r="BE39" s="2">
        <v>53475</v>
      </c>
      <c r="BF39" s="2">
        <v>53301</v>
      </c>
      <c r="BG39" s="2">
        <v>53856</v>
      </c>
      <c r="BH39" s="2">
        <v>53164</v>
      </c>
      <c r="BI39" s="9">
        <v>52913</v>
      </c>
      <c r="BJ39" s="2">
        <v>53445</v>
      </c>
      <c r="BK39" s="2">
        <v>51903</v>
      </c>
      <c r="BL39" s="2">
        <v>52437</v>
      </c>
      <c r="BM39" s="2">
        <v>52089</v>
      </c>
      <c r="BN39" s="2">
        <v>51346</v>
      </c>
      <c r="BO39" s="2">
        <v>53826</v>
      </c>
      <c r="BP39" s="2">
        <v>52351</v>
      </c>
      <c r="BQ39" s="2">
        <v>53914</v>
      </c>
      <c r="BR39" s="2">
        <v>54293</v>
      </c>
      <c r="BS39" s="44">
        <v>53234</v>
      </c>
    </row>
    <row r="40" spans="1:71" s="2" customFormat="1" ht="12.75">
      <c r="A40" s="8" t="s">
        <v>29</v>
      </c>
      <c r="B40" s="10">
        <v>10306</v>
      </c>
      <c r="C40" s="10">
        <v>10300</v>
      </c>
      <c r="D40" s="10">
        <v>7499</v>
      </c>
      <c r="E40" s="10">
        <v>6188</v>
      </c>
      <c r="F40" s="10">
        <v>4955</v>
      </c>
      <c r="G40" s="10">
        <v>4403</v>
      </c>
      <c r="H40" s="10">
        <v>4057</v>
      </c>
      <c r="I40" s="10">
        <v>4541</v>
      </c>
      <c r="J40" s="10">
        <v>3470</v>
      </c>
      <c r="K40" s="10">
        <v>2857</v>
      </c>
      <c r="L40" s="10">
        <v>2528</v>
      </c>
      <c r="M40" s="10">
        <v>2427</v>
      </c>
      <c r="N40" s="10">
        <v>2139</v>
      </c>
      <c r="O40" s="10">
        <v>2284</v>
      </c>
      <c r="P40" s="10">
        <v>2227</v>
      </c>
      <c r="Q40" s="10">
        <v>2404</v>
      </c>
      <c r="R40" s="10">
        <v>2201</v>
      </c>
      <c r="S40" s="10">
        <v>1964</v>
      </c>
      <c r="T40" s="10">
        <v>1768</v>
      </c>
      <c r="U40" s="10">
        <v>2034</v>
      </c>
      <c r="V40" s="10">
        <v>2072</v>
      </c>
      <c r="W40" s="10">
        <v>2028</v>
      </c>
      <c r="X40" s="10">
        <v>2228</v>
      </c>
      <c r="Y40" s="10">
        <v>2310</v>
      </c>
      <c r="Z40" s="10">
        <v>2228</v>
      </c>
      <c r="AA40" s="10">
        <v>2314</v>
      </c>
      <c r="AB40" s="10">
        <v>2441</v>
      </c>
      <c r="AC40" s="10">
        <v>2142</v>
      </c>
      <c r="AD40" s="10">
        <v>2186</v>
      </c>
      <c r="AE40" s="10">
        <v>2099</v>
      </c>
      <c r="AF40" s="10">
        <v>1988</v>
      </c>
      <c r="AG40" s="10">
        <v>1793</v>
      </c>
      <c r="AH40" s="10">
        <v>1662</v>
      </c>
      <c r="AI40" s="10">
        <v>1614</v>
      </c>
      <c r="AJ40" s="10">
        <v>1558</v>
      </c>
      <c r="AK40" s="10">
        <v>1471</v>
      </c>
      <c r="AL40" s="10">
        <v>1309</v>
      </c>
      <c r="AM40" s="10">
        <v>1190</v>
      </c>
      <c r="AN40" s="10">
        <v>1108</v>
      </c>
      <c r="AO40" s="10">
        <v>1078</v>
      </c>
      <c r="AP40" s="10">
        <v>959</v>
      </c>
      <c r="AQ40" s="10">
        <v>1039</v>
      </c>
      <c r="AR40" s="10">
        <v>939</v>
      </c>
      <c r="AS40" s="10">
        <v>779</v>
      </c>
      <c r="AT40" s="10">
        <v>743</v>
      </c>
      <c r="AU40" s="10">
        <v>675</v>
      </c>
      <c r="AV40" s="10">
        <v>615</v>
      </c>
      <c r="AW40" s="10">
        <v>514</v>
      </c>
      <c r="AX40" s="10">
        <v>506</v>
      </c>
      <c r="AY40" s="10">
        <v>467</v>
      </c>
      <c r="AZ40" s="2">
        <v>473</v>
      </c>
      <c r="BA40" s="2">
        <v>316</v>
      </c>
      <c r="BB40" s="2">
        <v>388</v>
      </c>
      <c r="BC40" s="2">
        <v>406</v>
      </c>
      <c r="BD40" s="2">
        <v>365</v>
      </c>
      <c r="BE40" s="2">
        <v>392</v>
      </c>
      <c r="BF40" s="2">
        <v>355</v>
      </c>
      <c r="BG40" s="2">
        <v>334</v>
      </c>
      <c r="BH40" s="2">
        <v>336</v>
      </c>
      <c r="BI40" s="9">
        <v>346</v>
      </c>
      <c r="BJ40" s="2">
        <v>344</v>
      </c>
      <c r="BK40" s="2">
        <v>300</v>
      </c>
      <c r="BL40" s="2">
        <v>321</v>
      </c>
      <c r="BM40" s="2">
        <v>301</v>
      </c>
      <c r="BN40" s="2">
        <v>318</v>
      </c>
      <c r="BO40" s="2">
        <v>285</v>
      </c>
      <c r="BP40" s="2">
        <v>311</v>
      </c>
      <c r="BQ40" s="2">
        <v>263</v>
      </c>
      <c r="BR40" s="2">
        <v>288</v>
      </c>
      <c r="BS40" s="2">
        <v>292</v>
      </c>
    </row>
    <row r="41" spans="1:71" s="2" customFormat="1" ht="12.75">
      <c r="A41" s="8" t="s">
        <v>30</v>
      </c>
      <c r="B41" s="10">
        <v>4154</v>
      </c>
      <c r="C41" s="10">
        <v>3714</v>
      </c>
      <c r="D41" s="10">
        <v>3105</v>
      </c>
      <c r="E41" s="10">
        <v>2412</v>
      </c>
      <c r="F41" s="10">
        <v>2101</v>
      </c>
      <c r="G41" s="10">
        <v>1939</v>
      </c>
      <c r="H41" s="10">
        <v>1786</v>
      </c>
      <c r="I41" s="10">
        <v>1703</v>
      </c>
      <c r="J41" s="10">
        <v>1441</v>
      </c>
      <c r="K41" s="10">
        <v>1222</v>
      </c>
      <c r="L41" s="10">
        <v>1243</v>
      </c>
      <c r="M41" s="10">
        <v>1218</v>
      </c>
      <c r="N41" s="10">
        <v>1081</v>
      </c>
      <c r="O41" s="10">
        <v>1182</v>
      </c>
      <c r="P41" s="10">
        <v>1190</v>
      </c>
      <c r="Q41" s="10">
        <v>1436</v>
      </c>
      <c r="R41" s="10">
        <v>1280</v>
      </c>
      <c r="S41" s="10">
        <v>1182</v>
      </c>
      <c r="T41" s="10">
        <v>1073</v>
      </c>
      <c r="U41" s="10">
        <v>1266</v>
      </c>
      <c r="V41" s="10">
        <v>1347</v>
      </c>
      <c r="W41" s="10">
        <v>1350</v>
      </c>
      <c r="X41" s="10">
        <v>1548</v>
      </c>
      <c r="Y41" s="10">
        <v>1632</v>
      </c>
      <c r="Z41" s="10">
        <v>1605</v>
      </c>
      <c r="AA41" s="10">
        <v>1680</v>
      </c>
      <c r="AB41" s="10">
        <v>1792</v>
      </c>
      <c r="AC41" s="10">
        <v>1489</v>
      </c>
      <c r="AD41" s="10">
        <v>1583</v>
      </c>
      <c r="AE41" s="10">
        <v>1432</v>
      </c>
      <c r="AF41" s="10">
        <v>1319</v>
      </c>
      <c r="AG41" s="10">
        <v>1220</v>
      </c>
      <c r="AH41" s="10">
        <v>1143</v>
      </c>
      <c r="AI41" s="10">
        <v>1082</v>
      </c>
      <c r="AJ41" s="10">
        <v>1018</v>
      </c>
      <c r="AK41" s="10">
        <v>1005</v>
      </c>
      <c r="AL41" s="10">
        <v>899</v>
      </c>
      <c r="AM41" s="10">
        <v>795</v>
      </c>
      <c r="AN41" s="10">
        <v>734</v>
      </c>
      <c r="AO41" s="10">
        <v>738</v>
      </c>
      <c r="AP41" s="10">
        <v>669</v>
      </c>
      <c r="AQ41" s="10">
        <v>698</v>
      </c>
      <c r="AR41" s="10">
        <v>623</v>
      </c>
      <c r="AS41" s="10">
        <v>550</v>
      </c>
      <c r="AT41" s="10">
        <v>488</v>
      </c>
      <c r="AU41" s="10">
        <v>483</v>
      </c>
      <c r="AV41" s="10">
        <v>415</v>
      </c>
      <c r="AW41" s="10">
        <v>321</v>
      </c>
      <c r="AX41" s="10">
        <v>310</v>
      </c>
      <c r="AY41" s="10">
        <v>289</v>
      </c>
      <c r="AZ41" s="2">
        <v>297</v>
      </c>
      <c r="BA41" s="2">
        <v>211</v>
      </c>
      <c r="BB41" s="2">
        <v>238</v>
      </c>
      <c r="BC41" s="2">
        <v>234</v>
      </c>
      <c r="BD41" s="2">
        <v>211</v>
      </c>
      <c r="BE41" s="2">
        <v>225</v>
      </c>
      <c r="BF41" s="2">
        <v>190</v>
      </c>
      <c r="BG41" s="2">
        <v>183</v>
      </c>
      <c r="BH41" s="2">
        <v>197</v>
      </c>
      <c r="BI41" s="9">
        <v>188</v>
      </c>
      <c r="BJ41" s="2">
        <v>217</v>
      </c>
      <c r="BK41" s="2">
        <v>177</v>
      </c>
      <c r="BL41" s="2">
        <v>185</v>
      </c>
      <c r="BM41" s="2">
        <v>178</v>
      </c>
      <c r="BN41" s="2">
        <v>182</v>
      </c>
      <c r="BO41" s="2">
        <v>181</v>
      </c>
      <c r="BP41" s="2">
        <v>165</v>
      </c>
      <c r="BQ41" s="2">
        <v>152</v>
      </c>
      <c r="BR41" s="2">
        <v>173</v>
      </c>
      <c r="BS41" s="2">
        <v>180</v>
      </c>
    </row>
    <row r="42" spans="1:71" s="2" customFormat="1" ht="12.75">
      <c r="A42" s="8" t="s">
        <v>31</v>
      </c>
      <c r="B42" s="10">
        <v>15814</v>
      </c>
      <c r="C42" s="10">
        <v>24792</v>
      </c>
      <c r="D42" s="10">
        <v>19795</v>
      </c>
      <c r="E42" s="10">
        <v>19255</v>
      </c>
      <c r="F42" s="10">
        <v>28792</v>
      </c>
      <c r="G42" s="10">
        <v>20287</v>
      </c>
      <c r="H42" s="10">
        <v>15828</v>
      </c>
      <c r="I42" s="10">
        <v>12289</v>
      </c>
      <c r="J42" s="10">
        <v>12549</v>
      </c>
      <c r="K42" s="10">
        <v>12598</v>
      </c>
      <c r="L42" s="10">
        <v>11297</v>
      </c>
      <c r="M42" s="10">
        <v>12094</v>
      </c>
      <c r="N42" s="10">
        <v>11735</v>
      </c>
      <c r="O42" s="10">
        <v>10711</v>
      </c>
      <c r="P42" s="10">
        <v>11533</v>
      </c>
      <c r="Q42" s="10">
        <v>11886</v>
      </c>
      <c r="R42" s="10">
        <v>13829</v>
      </c>
      <c r="S42" s="10">
        <v>12291</v>
      </c>
      <c r="T42" s="10">
        <v>10648</v>
      </c>
      <c r="U42" s="10">
        <v>10759</v>
      </c>
      <c r="V42" s="10">
        <v>10441</v>
      </c>
      <c r="W42" s="10">
        <v>9051</v>
      </c>
      <c r="X42" s="10">
        <v>8385</v>
      </c>
      <c r="Y42" s="10">
        <v>8537</v>
      </c>
      <c r="Z42" s="10">
        <v>8369</v>
      </c>
      <c r="AA42" s="10">
        <v>7891</v>
      </c>
      <c r="AB42" s="10">
        <v>8259</v>
      </c>
      <c r="AC42" s="10">
        <v>7816</v>
      </c>
      <c r="AD42" s="10">
        <v>7170</v>
      </c>
      <c r="AE42" s="10">
        <v>6715</v>
      </c>
      <c r="AF42" s="10">
        <v>7479</v>
      </c>
      <c r="AG42" s="10">
        <v>6502</v>
      </c>
      <c r="AH42" s="10">
        <v>6682</v>
      </c>
      <c r="AI42" s="10">
        <v>5918</v>
      </c>
      <c r="AJ42" s="10">
        <v>5993</v>
      </c>
      <c r="AK42" s="10">
        <v>6067</v>
      </c>
      <c r="AL42" s="10">
        <v>6196</v>
      </c>
      <c r="AM42" s="10">
        <v>5958</v>
      </c>
      <c r="AN42" s="10">
        <v>6182</v>
      </c>
      <c r="AO42" s="10">
        <v>6475</v>
      </c>
      <c r="AP42" s="10">
        <v>8618</v>
      </c>
      <c r="AQ42" s="10">
        <v>9076</v>
      </c>
      <c r="AR42" s="10">
        <v>8929</v>
      </c>
      <c r="AS42" s="10">
        <v>9106</v>
      </c>
      <c r="AT42" s="10">
        <v>4922</v>
      </c>
      <c r="AU42" s="10">
        <v>3055</v>
      </c>
      <c r="AV42" s="10">
        <v>2477</v>
      </c>
      <c r="AW42" s="10">
        <v>2303</v>
      </c>
      <c r="AX42" s="10">
        <v>2052</v>
      </c>
      <c r="AY42" s="10">
        <v>2072</v>
      </c>
      <c r="AZ42" s="2">
        <v>2274</v>
      </c>
      <c r="BA42" s="2">
        <v>2023</v>
      </c>
      <c r="BB42" s="2">
        <v>2312</v>
      </c>
      <c r="BC42" s="2">
        <v>2603</v>
      </c>
      <c r="BD42" s="2">
        <v>4460</v>
      </c>
      <c r="BE42" s="2">
        <v>5276</v>
      </c>
      <c r="BF42" s="2">
        <v>5589</v>
      </c>
      <c r="BG42" s="2">
        <v>8624</v>
      </c>
      <c r="BH42" s="2">
        <v>8765</v>
      </c>
      <c r="BI42" s="9">
        <v>6346</v>
      </c>
      <c r="BJ42" s="2">
        <v>5272</v>
      </c>
      <c r="BK42" s="2">
        <v>4829</v>
      </c>
      <c r="BL42" s="2">
        <v>5419</v>
      </c>
      <c r="BM42" s="2">
        <v>5149</v>
      </c>
      <c r="BN42" s="2">
        <v>5357</v>
      </c>
      <c r="BO42" s="2">
        <v>6997</v>
      </c>
      <c r="BP42" s="2">
        <v>7686</v>
      </c>
      <c r="BQ42" s="2">
        <v>7188</v>
      </c>
      <c r="BR42" s="2">
        <v>7253</v>
      </c>
      <c r="BS42" s="2">
        <v>7016</v>
      </c>
    </row>
    <row r="43" spans="1:71" s="2" customFormat="1" ht="12.75">
      <c r="A43" s="8" t="s">
        <v>32</v>
      </c>
      <c r="B43" s="10">
        <v>30272</v>
      </c>
      <c r="C43" s="10">
        <v>36962</v>
      </c>
      <c r="D43" s="10">
        <v>40152</v>
      </c>
      <c r="E43" s="10">
        <v>30208</v>
      </c>
      <c r="F43" s="10">
        <v>27101</v>
      </c>
      <c r="G43" s="10">
        <v>24740</v>
      </c>
      <c r="H43" s="10">
        <v>22938</v>
      </c>
      <c r="I43" s="10">
        <v>19401</v>
      </c>
      <c r="J43" s="10">
        <v>19345</v>
      </c>
      <c r="K43" s="10">
        <v>21681</v>
      </c>
      <c r="L43" s="10">
        <v>19377</v>
      </c>
      <c r="M43" s="10">
        <v>17730</v>
      </c>
      <c r="N43" s="10">
        <v>18514</v>
      </c>
      <c r="O43" s="10">
        <v>19956</v>
      </c>
      <c r="P43" s="10">
        <v>19822</v>
      </c>
      <c r="Q43" s="10">
        <v>18663</v>
      </c>
      <c r="R43" s="10">
        <v>19129</v>
      </c>
      <c r="S43" s="10">
        <v>18764</v>
      </c>
      <c r="T43" s="10">
        <v>15453</v>
      </c>
      <c r="U43" s="10">
        <v>14009</v>
      </c>
      <c r="V43" s="10">
        <v>14898</v>
      </c>
      <c r="W43" s="10">
        <v>14140</v>
      </c>
      <c r="X43" s="10">
        <v>11540</v>
      </c>
      <c r="Y43" s="10">
        <v>11314</v>
      </c>
      <c r="Z43" s="10">
        <v>11080</v>
      </c>
      <c r="AA43" s="10">
        <v>11268</v>
      </c>
      <c r="AB43" s="10">
        <v>10874</v>
      </c>
      <c r="AC43" s="10">
        <v>9959</v>
      </c>
      <c r="AD43" s="10">
        <v>10546</v>
      </c>
      <c r="AE43" s="10">
        <v>10461</v>
      </c>
      <c r="AF43" s="10">
        <v>10608</v>
      </c>
      <c r="AG43" s="10">
        <v>10608</v>
      </c>
      <c r="AH43" s="10">
        <v>10472</v>
      </c>
      <c r="AI43" s="10">
        <v>10228</v>
      </c>
      <c r="AJ43" s="10">
        <v>10155</v>
      </c>
      <c r="AK43" s="10">
        <v>9359</v>
      </c>
      <c r="AL43" s="10">
        <v>10460</v>
      </c>
      <c r="AM43" s="10">
        <v>9720</v>
      </c>
      <c r="AN43" s="10">
        <v>9701</v>
      </c>
      <c r="AO43" s="10">
        <v>9246</v>
      </c>
      <c r="AP43" s="10">
        <v>10940</v>
      </c>
      <c r="AQ43" s="10">
        <v>8861</v>
      </c>
      <c r="AR43" s="10">
        <v>11868</v>
      </c>
      <c r="AS43" s="10">
        <v>7355</v>
      </c>
      <c r="AT43" s="10">
        <v>154</v>
      </c>
      <c r="AU43" s="10">
        <v>213</v>
      </c>
      <c r="AV43" s="10">
        <v>222</v>
      </c>
      <c r="AW43" s="10">
        <v>572</v>
      </c>
      <c r="AX43" s="10">
        <v>746</v>
      </c>
      <c r="AY43" s="10">
        <v>618</v>
      </c>
      <c r="AZ43" s="2">
        <v>811</v>
      </c>
      <c r="BA43" s="2">
        <v>1011</v>
      </c>
      <c r="BB43" s="2">
        <v>1411</v>
      </c>
      <c r="BC43" s="2">
        <v>1194</v>
      </c>
      <c r="BD43" s="2">
        <v>1586</v>
      </c>
      <c r="BE43" s="2">
        <v>1873</v>
      </c>
      <c r="BF43" s="2">
        <v>1735</v>
      </c>
      <c r="BG43" s="2">
        <v>1831</v>
      </c>
      <c r="BH43" s="2">
        <v>1705</v>
      </c>
      <c r="BI43" s="9">
        <v>1979</v>
      </c>
      <c r="BJ43" s="2">
        <v>1889</v>
      </c>
      <c r="BK43" s="2">
        <v>1863</v>
      </c>
      <c r="BL43" s="2">
        <v>2003</v>
      </c>
      <c r="BM43" s="2">
        <v>2770</v>
      </c>
      <c r="BN43" s="2">
        <v>3644</v>
      </c>
      <c r="BO43" s="2">
        <v>3870</v>
      </c>
      <c r="BP43" s="2">
        <v>3801</v>
      </c>
      <c r="BQ43" s="2">
        <v>3466</v>
      </c>
      <c r="BR43" s="2">
        <v>3298</v>
      </c>
      <c r="BS43" s="2">
        <v>3384</v>
      </c>
    </row>
    <row r="44" spans="1:71" s="2" customFormat="1" ht="12.75">
      <c r="A44" s="8" t="s">
        <v>33</v>
      </c>
      <c r="B44" s="10">
        <v>-14458</v>
      </c>
      <c r="C44" s="10">
        <v>-12170</v>
      </c>
      <c r="D44" s="10">
        <v>-20357</v>
      </c>
      <c r="E44" s="10">
        <v>-10953</v>
      </c>
      <c r="F44" s="10">
        <v>1691</v>
      </c>
      <c r="G44" s="10">
        <v>-4453</v>
      </c>
      <c r="H44" s="10">
        <v>-7110</v>
      </c>
      <c r="I44" s="10">
        <v>-7112</v>
      </c>
      <c r="J44" s="10">
        <v>-6796</v>
      </c>
      <c r="K44" s="10">
        <v>-9083</v>
      </c>
      <c r="L44" s="10">
        <v>-8080</v>
      </c>
      <c r="M44" s="10">
        <v>-5636</v>
      </c>
      <c r="N44" s="10">
        <v>-6779</v>
      </c>
      <c r="O44" s="10">
        <v>-9245</v>
      </c>
      <c r="P44" s="10">
        <v>-8289</v>
      </c>
      <c r="Q44" s="10">
        <v>-6777</v>
      </c>
      <c r="R44" s="10">
        <v>-5300</v>
      </c>
      <c r="S44" s="10">
        <v>-6473</v>
      </c>
      <c r="T44" s="10">
        <v>-4805</v>
      </c>
      <c r="U44" s="10">
        <v>-3250</v>
      </c>
      <c r="V44" s="10">
        <v>-4457</v>
      </c>
      <c r="W44" s="10">
        <v>-5089</v>
      </c>
      <c r="X44" s="10">
        <v>-3155</v>
      </c>
      <c r="Y44" s="10">
        <v>-2777</v>
      </c>
      <c r="Z44" s="10">
        <v>-2711</v>
      </c>
      <c r="AA44" s="10">
        <v>-3377</v>
      </c>
      <c r="AB44" s="10">
        <v>-2615</v>
      </c>
      <c r="AC44" s="10">
        <v>-2143</v>
      </c>
      <c r="AD44" s="10">
        <v>-3376</v>
      </c>
      <c r="AE44" s="10">
        <v>-3746</v>
      </c>
      <c r="AF44" s="10">
        <v>-3129</v>
      </c>
      <c r="AG44" s="10">
        <v>-4106</v>
      </c>
      <c r="AH44" s="10">
        <v>-3790</v>
      </c>
      <c r="AI44" s="10">
        <v>-4310</v>
      </c>
      <c r="AJ44" s="10">
        <v>-4162</v>
      </c>
      <c r="AK44" s="10">
        <v>-3292</v>
      </c>
      <c r="AL44" s="10">
        <v>-4264</v>
      </c>
      <c r="AM44" s="10">
        <v>-3762</v>
      </c>
      <c r="AN44" s="10">
        <v>-3519</v>
      </c>
      <c r="AO44" s="10">
        <v>-2771</v>
      </c>
      <c r="AP44" s="10">
        <v>-2322</v>
      </c>
      <c r="AQ44" s="10">
        <v>215</v>
      </c>
      <c r="AR44" s="10">
        <v>-2939</v>
      </c>
      <c r="AS44" s="10">
        <v>1751</v>
      </c>
      <c r="AT44" s="10">
        <v>4768</v>
      </c>
      <c r="AU44" s="10">
        <v>2842</v>
      </c>
      <c r="AV44" s="10">
        <v>2255</v>
      </c>
      <c r="AW44" s="10">
        <v>1731</v>
      </c>
      <c r="AX44" s="10">
        <v>1306</v>
      </c>
      <c r="AY44" s="10">
        <v>1454</v>
      </c>
      <c r="AZ44" s="2">
        <v>1463</v>
      </c>
      <c r="BA44" s="2">
        <v>1012</v>
      </c>
      <c r="BB44" s="2">
        <v>901</v>
      </c>
      <c r="BC44" s="2">
        <v>1409</v>
      </c>
      <c r="BD44" s="2">
        <v>2874</v>
      </c>
      <c r="BE44" s="2">
        <v>3403</v>
      </c>
      <c r="BF44" s="2">
        <v>3854</v>
      </c>
      <c r="BG44" s="2">
        <v>6793</v>
      </c>
      <c r="BH44" s="2">
        <v>7060</v>
      </c>
      <c r="BI44" s="9">
        <v>4367</v>
      </c>
      <c r="BJ44" s="2">
        <v>3383</v>
      </c>
      <c r="BK44" s="2">
        <v>2966</v>
      </c>
      <c r="BL44" s="2">
        <v>3416</v>
      </c>
      <c r="BM44" s="2">
        <v>2379</v>
      </c>
      <c r="BN44" s="2">
        <v>1713</v>
      </c>
      <c r="BO44" s="2">
        <v>3127</v>
      </c>
      <c r="BP44" s="2">
        <v>3885</v>
      </c>
      <c r="BQ44" s="2">
        <v>3722</v>
      </c>
      <c r="BR44" s="2">
        <v>3955</v>
      </c>
      <c r="BS44" s="2">
        <v>3632</v>
      </c>
    </row>
    <row r="45" spans="1:71" s="2" customFormat="1" ht="12.75">
      <c r="A45" s="8" t="s">
        <v>34</v>
      </c>
      <c r="B45" s="10">
        <v>60053</v>
      </c>
      <c r="C45" s="10">
        <v>60158</v>
      </c>
      <c r="D45" s="10">
        <v>63927</v>
      </c>
      <c r="E45" s="10">
        <v>63526</v>
      </c>
      <c r="F45" s="10">
        <v>63444</v>
      </c>
      <c r="G45" s="10">
        <v>66388</v>
      </c>
      <c r="H45" s="10">
        <v>66652</v>
      </c>
      <c r="I45" s="10">
        <v>61556</v>
      </c>
      <c r="J45" s="10">
        <v>61166</v>
      </c>
      <c r="K45" s="10">
        <v>53914</v>
      </c>
      <c r="L45" s="10">
        <v>56803</v>
      </c>
      <c r="M45" s="10">
        <v>55956</v>
      </c>
      <c r="N45" s="10">
        <v>49501</v>
      </c>
      <c r="O45" s="10">
        <v>54180</v>
      </c>
      <c r="P45" s="10">
        <v>54003</v>
      </c>
      <c r="Q45" s="10">
        <v>48347</v>
      </c>
      <c r="R45" s="10">
        <v>45096</v>
      </c>
      <c r="S45" s="10">
        <v>42079</v>
      </c>
      <c r="T45" s="10">
        <v>38294</v>
      </c>
      <c r="U45" s="10">
        <v>39146</v>
      </c>
      <c r="V45" s="10">
        <v>38426</v>
      </c>
      <c r="W45" s="10">
        <v>40206</v>
      </c>
      <c r="X45" s="10">
        <v>46384</v>
      </c>
      <c r="Y45" s="10">
        <v>49194</v>
      </c>
      <c r="Z45" s="10">
        <v>52651</v>
      </c>
      <c r="AA45" s="10">
        <v>52401</v>
      </c>
      <c r="AB45" s="10">
        <v>54394</v>
      </c>
      <c r="AC45" s="10">
        <v>52352</v>
      </c>
      <c r="AD45" s="10">
        <v>52415</v>
      </c>
      <c r="AE45" s="10">
        <v>52403</v>
      </c>
      <c r="AF45" s="10">
        <v>44521</v>
      </c>
      <c r="AG45" s="10">
        <v>43658</v>
      </c>
      <c r="AH45" s="10">
        <v>42225</v>
      </c>
      <c r="AI45" s="10">
        <v>39620</v>
      </c>
      <c r="AJ45" s="10">
        <v>39104</v>
      </c>
      <c r="AK45" s="10">
        <v>37691</v>
      </c>
      <c r="AL45" s="10">
        <v>34005</v>
      </c>
      <c r="AM45" s="10">
        <v>32026</v>
      </c>
      <c r="AN45" s="10">
        <v>30767</v>
      </c>
      <c r="AO45" s="10">
        <v>26214</v>
      </c>
      <c r="AP45" s="10">
        <v>25370</v>
      </c>
      <c r="AQ45" s="10">
        <v>23951</v>
      </c>
      <c r="AR45" s="10">
        <v>21217</v>
      </c>
      <c r="AS45" s="10">
        <v>20549</v>
      </c>
      <c r="AT45" s="10">
        <v>14984</v>
      </c>
      <c r="AU45" s="10">
        <v>8741</v>
      </c>
      <c r="AV45" s="10">
        <v>8887</v>
      </c>
      <c r="AW45" s="10">
        <v>6987</v>
      </c>
      <c r="AX45" s="10">
        <v>4426</v>
      </c>
      <c r="AY45" s="10">
        <v>3821</v>
      </c>
      <c r="AZ45" s="2">
        <v>2427</v>
      </c>
      <c r="BA45" s="2">
        <v>-844</v>
      </c>
      <c r="BB45" s="2">
        <v>-691</v>
      </c>
      <c r="BC45" s="2">
        <v>-517</v>
      </c>
      <c r="BD45" s="2">
        <v>1895</v>
      </c>
      <c r="BE45" s="2">
        <v>955</v>
      </c>
      <c r="BF45" s="2">
        <v>603</v>
      </c>
      <c r="BG45" s="2">
        <v>568</v>
      </c>
      <c r="BH45" s="2">
        <v>4196</v>
      </c>
      <c r="BI45" s="9">
        <v>8304</v>
      </c>
      <c r="BJ45" s="2">
        <v>6965</v>
      </c>
      <c r="BK45" s="2">
        <v>8910</v>
      </c>
      <c r="BL45" s="2">
        <v>3098</v>
      </c>
      <c r="BM45" s="2">
        <v>2734</v>
      </c>
      <c r="BN45" s="2">
        <v>3687</v>
      </c>
      <c r="BO45" s="2">
        <v>1776</v>
      </c>
      <c r="BP45" s="2">
        <v>5206</v>
      </c>
      <c r="BQ45" s="2">
        <v>4055</v>
      </c>
      <c r="BR45" s="2">
        <v>3346</v>
      </c>
      <c r="BS45" s="2">
        <v>3820</v>
      </c>
    </row>
    <row r="46" spans="1:71" s="2" customFormat="1" ht="12.75">
      <c r="A46" s="8" t="s">
        <v>35</v>
      </c>
      <c r="B46" s="10">
        <v>45595</v>
      </c>
      <c r="C46" s="10">
        <v>47988</v>
      </c>
      <c r="D46" s="10">
        <v>43570</v>
      </c>
      <c r="E46" s="10">
        <v>52573</v>
      </c>
      <c r="F46" s="10">
        <v>65135</v>
      </c>
      <c r="G46" s="10">
        <v>61935</v>
      </c>
      <c r="H46" s="10">
        <v>59542</v>
      </c>
      <c r="I46" s="10">
        <v>54444</v>
      </c>
      <c r="J46" s="10">
        <v>54370</v>
      </c>
      <c r="K46" s="10">
        <v>44831</v>
      </c>
      <c r="L46" s="10">
        <v>48723</v>
      </c>
      <c r="M46" s="10">
        <v>50320</v>
      </c>
      <c r="N46" s="10">
        <v>42722</v>
      </c>
      <c r="O46" s="10">
        <v>44935</v>
      </c>
      <c r="P46" s="10">
        <v>45714</v>
      </c>
      <c r="Q46" s="10">
        <v>41570</v>
      </c>
      <c r="R46" s="10">
        <v>39796</v>
      </c>
      <c r="S46" s="10">
        <v>35606</v>
      </c>
      <c r="T46" s="10">
        <v>33489</v>
      </c>
      <c r="U46" s="10">
        <v>35896</v>
      </c>
      <c r="V46" s="10">
        <v>33969</v>
      </c>
      <c r="W46" s="10">
        <v>35117</v>
      </c>
      <c r="X46" s="10">
        <v>43229</v>
      </c>
      <c r="Y46" s="10">
        <v>46417</v>
      </c>
      <c r="Z46" s="10">
        <v>49940</v>
      </c>
      <c r="AA46" s="10">
        <v>49024</v>
      </c>
      <c r="AB46" s="10">
        <v>51779</v>
      </c>
      <c r="AC46" s="10">
        <v>50209</v>
      </c>
      <c r="AD46" s="10">
        <v>49039</v>
      </c>
      <c r="AE46" s="10">
        <v>48657</v>
      </c>
      <c r="AF46" s="10">
        <v>41392</v>
      </c>
      <c r="AG46" s="10">
        <v>39552</v>
      </c>
      <c r="AH46" s="10">
        <v>38435</v>
      </c>
      <c r="AI46" s="10">
        <v>35310</v>
      </c>
      <c r="AJ46" s="10">
        <v>34942</v>
      </c>
      <c r="AK46" s="10">
        <v>34399</v>
      </c>
      <c r="AL46" s="10">
        <v>29741</v>
      </c>
      <c r="AM46" s="10">
        <v>28264</v>
      </c>
      <c r="AN46" s="10">
        <v>27248</v>
      </c>
      <c r="AO46" s="10">
        <v>23443</v>
      </c>
      <c r="AP46" s="10">
        <v>23048</v>
      </c>
      <c r="AQ46" s="10">
        <v>24166</v>
      </c>
      <c r="AR46" s="10">
        <v>18278</v>
      </c>
      <c r="AS46" s="10">
        <v>22300</v>
      </c>
      <c r="AT46" s="10">
        <v>19752</v>
      </c>
      <c r="AU46" s="10">
        <v>11583</v>
      </c>
      <c r="AV46" s="10">
        <v>11142</v>
      </c>
      <c r="AW46" s="10">
        <v>8718</v>
      </c>
      <c r="AX46" s="10">
        <v>5732</v>
      </c>
      <c r="AY46" s="10">
        <v>5275</v>
      </c>
      <c r="AZ46" s="2">
        <v>3890</v>
      </c>
      <c r="BA46" s="2">
        <v>168</v>
      </c>
      <c r="BB46" s="2">
        <v>210</v>
      </c>
      <c r="BC46" s="2">
        <v>892</v>
      </c>
      <c r="BD46" s="2">
        <v>4769</v>
      </c>
      <c r="BE46" s="2">
        <v>4358</v>
      </c>
      <c r="BF46" s="2">
        <v>4457</v>
      </c>
      <c r="BG46" s="2">
        <v>7361</v>
      </c>
      <c r="BH46" s="2">
        <v>11256</v>
      </c>
      <c r="BI46" s="9">
        <v>12671</v>
      </c>
      <c r="BJ46" s="2">
        <v>10348</v>
      </c>
      <c r="BK46" s="2">
        <v>11876</v>
      </c>
      <c r="BL46" s="2">
        <v>6514</v>
      </c>
      <c r="BM46" s="2">
        <v>5113</v>
      </c>
      <c r="BN46" s="2">
        <v>5400</v>
      </c>
      <c r="BO46" s="2">
        <v>4903</v>
      </c>
      <c r="BP46" s="2">
        <v>9091</v>
      </c>
      <c r="BQ46" s="2">
        <v>7777</v>
      </c>
      <c r="BR46" s="2">
        <v>7301</v>
      </c>
      <c r="BS46" s="2">
        <v>7452</v>
      </c>
    </row>
    <row r="47" spans="1:69" s="2" customFormat="1" ht="12.75">
      <c r="A47" s="56" t="s">
        <v>3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</row>
    <row r="48" spans="1:71" s="2" customFormat="1" ht="12.75">
      <c r="A48" s="8" t="s">
        <v>36</v>
      </c>
      <c r="B48" s="21">
        <v>11.284137243658483</v>
      </c>
      <c r="C48" s="21">
        <v>10.175569399247241</v>
      </c>
      <c r="D48" s="21">
        <v>9.338875934231874</v>
      </c>
      <c r="E48" s="21">
        <v>7.9180028904392366</v>
      </c>
      <c r="F48" s="21">
        <v>8.587885029839377</v>
      </c>
      <c r="G48" s="21">
        <v>8.537538631047434</v>
      </c>
      <c r="H48" s="21">
        <v>9.294419941744513</v>
      </c>
      <c r="I48" s="21">
        <v>7.361332182878601</v>
      </c>
      <c r="J48" s="21">
        <v>8.026666317926452</v>
      </c>
      <c r="K48" s="21">
        <v>7.981167950950307</v>
      </c>
      <c r="L48" s="21">
        <v>8.056290636336552</v>
      </c>
      <c r="M48" s="21">
        <v>7.524611895532824</v>
      </c>
      <c r="N48" s="21">
        <v>7.246718778609815</v>
      </c>
      <c r="O48" s="21">
        <v>7.158525893298061</v>
      </c>
      <c r="P48" s="21">
        <v>6.982522206245961</v>
      </c>
      <c r="Q48" s="21">
        <v>6.9764118534066375</v>
      </c>
      <c r="R48" s="21">
        <v>7.004537758733695</v>
      </c>
      <c r="S48" s="21">
        <v>7.342817600115033</v>
      </c>
      <c r="T48" s="21">
        <v>7.538713942372028</v>
      </c>
      <c r="U48" s="21">
        <v>7.7182456388050475</v>
      </c>
      <c r="V48" s="21">
        <v>7.941111976502381</v>
      </c>
      <c r="W48" s="21">
        <v>8.353838855220523</v>
      </c>
      <c r="X48" s="21">
        <v>8.652772973219939</v>
      </c>
      <c r="Y48" s="21">
        <v>9.000849661245255</v>
      </c>
      <c r="Z48" s="21">
        <v>9.036212639740576</v>
      </c>
      <c r="AA48" s="21">
        <v>9.249254267665211</v>
      </c>
      <c r="AB48" s="21">
        <v>9.221305485470989</v>
      </c>
      <c r="AC48" s="21">
        <v>9.187288349347497</v>
      </c>
      <c r="AD48" s="21">
        <v>9.044145019505597</v>
      </c>
      <c r="AE48" s="21">
        <v>8.630784480781536</v>
      </c>
      <c r="AF48" s="21">
        <v>7.940483888409497</v>
      </c>
      <c r="AG48" s="21">
        <v>7.843681284073931</v>
      </c>
      <c r="AH48" s="21">
        <v>7.992055029210033</v>
      </c>
      <c r="AI48" s="21">
        <v>7.881706447385142</v>
      </c>
      <c r="AJ48" s="21">
        <v>7.727802557043395</v>
      </c>
      <c r="AK48" s="21">
        <v>7.541958805367674</v>
      </c>
      <c r="AL48" s="21">
        <v>7.3835081687316775</v>
      </c>
      <c r="AM48" s="21">
        <v>7.350282151669468</v>
      </c>
      <c r="AN48" s="21">
        <v>7.140000609393806</v>
      </c>
      <c r="AO48" s="21">
        <v>6.922614176225023</v>
      </c>
      <c r="AP48" s="21">
        <v>7.632450912402076</v>
      </c>
      <c r="AQ48" s="21">
        <v>6.193166375314097</v>
      </c>
      <c r="AR48" s="21">
        <v>6.384575709327681</v>
      </c>
      <c r="AS48" s="21">
        <v>5.778990923692003</v>
      </c>
      <c r="AT48" s="21">
        <v>5.265162799282569</v>
      </c>
      <c r="AU48" s="21">
        <v>5.125029923507684</v>
      </c>
      <c r="AV48" s="21">
        <v>5.114434637622097</v>
      </c>
      <c r="AW48" s="21">
        <v>5.192994371020733</v>
      </c>
      <c r="AX48" s="21">
        <v>5.100305955285228</v>
      </c>
      <c r="AY48" s="21">
        <v>5.067350913494723</v>
      </c>
      <c r="AZ48" s="22">
        <v>4.8</v>
      </c>
      <c r="BA48" s="22">
        <v>4.42</v>
      </c>
      <c r="BB48" s="2">
        <v>4.66</v>
      </c>
      <c r="BC48" s="2">
        <v>4.83</v>
      </c>
      <c r="BD48" s="22">
        <v>5.180606899227024</v>
      </c>
      <c r="BE48" s="2">
        <v>4.85</v>
      </c>
      <c r="BF48" s="22">
        <v>4.811373531305924</v>
      </c>
      <c r="BG48" s="22">
        <v>5.083028793763939</v>
      </c>
      <c r="BH48" s="22">
        <v>5.232688462229877</v>
      </c>
      <c r="BI48" s="22">
        <v>4.864189884271555</v>
      </c>
      <c r="BJ48" s="2">
        <v>4.68</v>
      </c>
      <c r="BK48" s="2">
        <v>4.75</v>
      </c>
      <c r="BL48" s="22">
        <v>4.809176158129174</v>
      </c>
      <c r="BM48" s="22">
        <v>4.708876669401243</v>
      </c>
      <c r="BN48" s="22">
        <v>4.931798340228603</v>
      </c>
      <c r="BO48" s="22">
        <v>5.3053200145064325</v>
      </c>
      <c r="BP48" s="22">
        <v>5.505084658376601</v>
      </c>
      <c r="BQ48" s="22">
        <v>5.572294541977115</v>
      </c>
      <c r="BR48" s="2">
        <v>5.72</v>
      </c>
      <c r="BS48" s="22">
        <v>5.438797304143068</v>
      </c>
    </row>
    <row r="49" spans="1:71" s="2" customFormat="1" ht="12.75">
      <c r="A49" s="8" t="s">
        <v>37</v>
      </c>
      <c r="B49" s="23">
        <v>0.5197136031570869</v>
      </c>
      <c r="C49" s="23">
        <v>0.5312511934626463</v>
      </c>
      <c r="D49" s="23">
        <v>0.5921638205611532</v>
      </c>
      <c r="E49" s="23">
        <v>0.42153396682913924</v>
      </c>
      <c r="F49" s="23">
        <v>0.35259380401738444</v>
      </c>
      <c r="G49" s="23">
        <v>0.41190350134076603</v>
      </c>
      <c r="H49" s="23">
        <v>0.46526230680854086</v>
      </c>
      <c r="I49" s="23">
        <v>0.4752519134287149</v>
      </c>
      <c r="J49" s="23">
        <v>0.584909139070674</v>
      </c>
      <c r="K49" s="23">
        <v>0.6104856034114209</v>
      </c>
      <c r="L49" s="23">
        <v>0.5810824005387718</v>
      </c>
      <c r="M49" s="23">
        <v>0.5935147067839351</v>
      </c>
      <c r="N49" s="23">
        <v>0.58187055574537</v>
      </c>
      <c r="O49" s="23">
        <v>0.5456627748014472</v>
      </c>
      <c r="P49" s="23">
        <v>0.5443687067476997</v>
      </c>
      <c r="Q49" s="23">
        <v>0.5729840097219793</v>
      </c>
      <c r="R49" s="23">
        <v>0.6364054262794886</v>
      </c>
      <c r="S49" s="23">
        <v>0.5699996405205262</v>
      </c>
      <c r="T49" s="23">
        <v>0.6677586326872534</v>
      </c>
      <c r="U49" s="23">
        <v>0.7493184543680331</v>
      </c>
      <c r="V49" s="23">
        <v>0.755223796881014</v>
      </c>
      <c r="W49" s="23">
        <v>0.9777728842830576</v>
      </c>
      <c r="X49" s="23">
        <v>0.9115968609738639</v>
      </c>
      <c r="Y49" s="23">
        <v>0.902239825990756</v>
      </c>
      <c r="Z49" s="23">
        <v>1.1607298549951035</v>
      </c>
      <c r="AA49" s="23">
        <v>1.2985037244943927</v>
      </c>
      <c r="AB49" s="23">
        <v>1.2563023911712654</v>
      </c>
      <c r="AC49" s="23">
        <v>1.1942194079142394</v>
      </c>
      <c r="AD49" s="23">
        <v>1.2574430056955974</v>
      </c>
      <c r="AE49" s="23">
        <v>1.2246410738948423</v>
      </c>
      <c r="AF49" s="23">
        <v>1.3331779129435826</v>
      </c>
      <c r="AG49" s="23">
        <v>1.392656056409447</v>
      </c>
      <c r="AH49" s="23">
        <v>1.2958057438815218</v>
      </c>
      <c r="AI49" s="23">
        <v>1.3620641468381747</v>
      </c>
      <c r="AJ49" s="23">
        <v>1.3471877066586526</v>
      </c>
      <c r="AK49" s="23">
        <v>1.5111039990204946</v>
      </c>
      <c r="AL49" s="23">
        <v>1.6031847240471353</v>
      </c>
      <c r="AM49" s="23">
        <v>1.6245473196787892</v>
      </c>
      <c r="AN49" s="23">
        <v>1.5749021161199896</v>
      </c>
      <c r="AO49" s="23">
        <v>1.573864151112186</v>
      </c>
      <c r="AP49" s="23">
        <v>1.6737218310935875</v>
      </c>
      <c r="AQ49" s="23">
        <v>1.493923235853249</v>
      </c>
      <c r="AR49" s="23">
        <v>1.5183154217843307</v>
      </c>
      <c r="AS49" s="23">
        <v>1.5293075652927752</v>
      </c>
      <c r="AT49" s="23">
        <v>1.620596725930838</v>
      </c>
      <c r="AU49" s="23">
        <v>1.673852037296809</v>
      </c>
      <c r="AV49" s="23">
        <v>1.7495966548873145</v>
      </c>
      <c r="AW49" s="23">
        <v>1.697498929078428</v>
      </c>
      <c r="AX49" s="23">
        <v>1.7274332238166887</v>
      </c>
      <c r="AY49" s="23">
        <v>1.7911806594006217</v>
      </c>
      <c r="AZ49" s="2">
        <v>1.72</v>
      </c>
      <c r="BA49" s="2">
        <v>1.82</v>
      </c>
      <c r="BB49" s="2">
        <v>2.04</v>
      </c>
      <c r="BC49" s="2">
        <v>1.99</v>
      </c>
      <c r="BD49" s="22">
        <v>2.0230098090616124</v>
      </c>
      <c r="BE49" s="2">
        <v>2.14</v>
      </c>
      <c r="BF49" s="22">
        <v>2.3586655547278665</v>
      </c>
      <c r="BG49" s="2">
        <v>2.26</v>
      </c>
      <c r="BH49" s="22">
        <v>2.344195605229692</v>
      </c>
      <c r="BI49" s="22">
        <v>2.3385244355594503</v>
      </c>
      <c r="BJ49" s="2">
        <v>2.21</v>
      </c>
      <c r="BK49" s="2">
        <v>2.06</v>
      </c>
      <c r="BL49" s="22">
        <v>2.0245658916864646</v>
      </c>
      <c r="BM49" s="22">
        <v>2.0220220479096938</v>
      </c>
      <c r="BN49" s="2">
        <v>1.94</v>
      </c>
      <c r="BO49" s="22">
        <v>1.8</v>
      </c>
      <c r="BP49" s="2">
        <v>1.71</v>
      </c>
      <c r="BQ49" s="22">
        <v>1.77</v>
      </c>
      <c r="BR49" s="2">
        <v>1.76</v>
      </c>
      <c r="BS49" s="22">
        <v>1.735560115999807</v>
      </c>
    </row>
    <row r="50" spans="1:71" s="2" customFormat="1" ht="12.75">
      <c r="A50" s="8" t="s">
        <v>38</v>
      </c>
      <c r="B50" s="21">
        <v>28.792422344682144</v>
      </c>
      <c r="C50" s="21">
        <v>28.689559489018432</v>
      </c>
      <c r="D50" s="21">
        <v>28.3361770499562</v>
      </c>
      <c r="E50" s="21">
        <v>27.54392414500435</v>
      </c>
      <c r="F50" s="21">
        <v>26.850113766807947</v>
      </c>
      <c r="G50" s="21">
        <v>26.64760729683698</v>
      </c>
      <c r="H50" s="21">
        <v>26.264611731739574</v>
      </c>
      <c r="I50" s="21">
        <v>25.313212341358337</v>
      </c>
      <c r="J50" s="21">
        <v>23.917424471459842</v>
      </c>
      <c r="K50" s="21">
        <v>22.298563192102257</v>
      </c>
      <c r="L50" s="21">
        <v>22.13470796916583</v>
      </c>
      <c r="M50" s="21">
        <v>20.839570446116475</v>
      </c>
      <c r="N50" s="21">
        <v>19.796576543585076</v>
      </c>
      <c r="O50" s="21">
        <v>20.35039628846578</v>
      </c>
      <c r="P50" s="21">
        <v>20.073711589484997</v>
      </c>
      <c r="Q50" s="21">
        <v>19.26492965169386</v>
      </c>
      <c r="R50" s="21">
        <v>18.453944886701027</v>
      </c>
      <c r="S50" s="21">
        <v>17.420599971241643</v>
      </c>
      <c r="T50" s="21">
        <v>17.032974875860234</v>
      </c>
      <c r="U50" s="21">
        <v>17.65280088200934</v>
      </c>
      <c r="V50" s="21">
        <v>17.81312362549821</v>
      </c>
      <c r="W50" s="21">
        <v>18.217983695450727</v>
      </c>
      <c r="X50" s="21">
        <v>19.100891363326827</v>
      </c>
      <c r="Y50" s="21">
        <v>20.03006891457338</v>
      </c>
      <c r="Z50" s="21">
        <v>20.80253864089939</v>
      </c>
      <c r="AA50" s="21">
        <v>20.604093304054754</v>
      </c>
      <c r="AB50" s="21">
        <v>20.84038006853394</v>
      </c>
      <c r="AC50" s="21">
        <v>20.561190162243207</v>
      </c>
      <c r="AD50" s="21">
        <v>20.48235848962104</v>
      </c>
      <c r="AE50" s="21">
        <v>20.29058202433372</v>
      </c>
      <c r="AF50" s="21">
        <v>19.079792252962335</v>
      </c>
      <c r="AG50" s="21">
        <v>18.594659153061013</v>
      </c>
      <c r="AH50" s="21">
        <v>18.322891051422715</v>
      </c>
      <c r="AI50" s="21">
        <v>18.079609359609876</v>
      </c>
      <c r="AJ50" s="21">
        <v>17.71606439432426</v>
      </c>
      <c r="AK50" s="21">
        <v>17.465843722011883</v>
      </c>
      <c r="AL50" s="21">
        <v>16.780577835918233</v>
      </c>
      <c r="AM50" s="21">
        <v>16.081984696787224</v>
      </c>
      <c r="AN50" s="21">
        <v>15.852237237008488</v>
      </c>
      <c r="AO50" s="21">
        <v>15.184453315330432</v>
      </c>
      <c r="AP50" s="21">
        <v>15.098605565280815</v>
      </c>
      <c r="AQ50" s="21">
        <v>14.870905196725445</v>
      </c>
      <c r="AR50" s="21">
        <v>14.065665021966295</v>
      </c>
      <c r="AS50" s="21">
        <v>13.757946089044275</v>
      </c>
      <c r="AT50" s="21">
        <v>12.41160912762863</v>
      </c>
      <c r="AU50" s="21">
        <v>11.452406894077868</v>
      </c>
      <c r="AV50" s="21">
        <v>11.188151423291854</v>
      </c>
      <c r="AW50" s="21">
        <v>10.980614926324684</v>
      </c>
      <c r="AX50" s="21">
        <v>10.681814851139666</v>
      </c>
      <c r="AY50" s="21">
        <v>10.420690212487703</v>
      </c>
      <c r="AZ50" s="2">
        <v>10.21</v>
      </c>
      <c r="BA50" s="2">
        <v>9.51</v>
      </c>
      <c r="BB50" s="2">
        <v>9.45</v>
      </c>
      <c r="BC50" s="22">
        <v>9.613958114501902</v>
      </c>
      <c r="BD50" s="22">
        <v>9.985371311197952</v>
      </c>
      <c r="BE50" s="22">
        <v>10.1</v>
      </c>
      <c r="BF50" s="22">
        <v>10.038982160505002</v>
      </c>
      <c r="BG50" s="22">
        <v>10.082689764617436</v>
      </c>
      <c r="BH50" s="22">
        <v>10.608525437157803</v>
      </c>
      <c r="BI50" s="24">
        <v>11.29803885815191</v>
      </c>
      <c r="BJ50" s="2">
        <v>11.16</v>
      </c>
      <c r="BK50" s="22">
        <v>11.26503783354426</v>
      </c>
      <c r="BL50" s="22">
        <v>10.303131956093475</v>
      </c>
      <c r="BM50" s="22">
        <v>10.157400358702942</v>
      </c>
      <c r="BN50" s="2">
        <v>10.16</v>
      </c>
      <c r="BO50" s="22">
        <v>10.251482309177641</v>
      </c>
      <c r="BP50" s="22">
        <v>10.59825927959936</v>
      </c>
      <c r="BQ50" s="22">
        <v>10.657571754392142</v>
      </c>
      <c r="BR50" s="2">
        <v>10.58</v>
      </c>
      <c r="BS50" s="22">
        <v>10.460664151516267</v>
      </c>
    </row>
    <row r="51" spans="1:71" s="2" customFormat="1" ht="12.75">
      <c r="A51" s="8" t="s">
        <v>39</v>
      </c>
      <c r="B51" s="10" t="s">
        <v>26</v>
      </c>
      <c r="C51" s="10" t="s">
        <v>26</v>
      </c>
      <c r="D51" s="10" t="s">
        <v>26</v>
      </c>
      <c r="E51" s="10" t="s">
        <v>26</v>
      </c>
      <c r="F51" s="10" t="s">
        <v>26</v>
      </c>
      <c r="G51" s="10" t="s">
        <v>26</v>
      </c>
      <c r="H51" s="10" t="s">
        <v>26</v>
      </c>
      <c r="I51" s="10" t="s">
        <v>26</v>
      </c>
      <c r="J51" s="21">
        <v>3.175330937795772</v>
      </c>
      <c r="K51" s="21">
        <v>4.363109437083617</v>
      </c>
      <c r="L51" s="21">
        <v>5.1919374503976945</v>
      </c>
      <c r="M51" s="21">
        <v>5.783428678163072</v>
      </c>
      <c r="N51" s="21">
        <v>5.612007014536854</v>
      </c>
      <c r="O51" s="21">
        <v>4.454027852850837</v>
      </c>
      <c r="P51" s="21">
        <v>4.430274016630047</v>
      </c>
      <c r="Q51" s="21">
        <v>4.8100018405910925</v>
      </c>
      <c r="R51" s="21">
        <v>5.538245156782521</v>
      </c>
      <c r="S51" s="21">
        <v>5.969830685167877</v>
      </c>
      <c r="T51" s="21">
        <v>6.110638282687164</v>
      </c>
      <c r="U51" s="21">
        <v>6.314546006183537</v>
      </c>
      <c r="V51" s="21">
        <v>6.1550739445802645</v>
      </c>
      <c r="W51" s="21">
        <v>6.277003628375241</v>
      </c>
      <c r="X51" s="21">
        <v>5.703028285610476</v>
      </c>
      <c r="Y51" s="21">
        <v>5.459337471095249</v>
      </c>
      <c r="Z51" s="21">
        <v>5.560844627622088</v>
      </c>
      <c r="AA51" s="21">
        <v>5.519801337792219</v>
      </c>
      <c r="AB51" s="21">
        <v>5.783542668347026</v>
      </c>
      <c r="AC51" s="21">
        <v>5.7583231267271096</v>
      </c>
      <c r="AD51" s="21">
        <v>5.855052044566348</v>
      </c>
      <c r="AE51" s="21">
        <v>6.06875438618864</v>
      </c>
      <c r="AF51" s="21">
        <v>6.267641535042516</v>
      </c>
      <c r="AG51" s="21">
        <v>6.366911751808639</v>
      </c>
      <c r="AH51" s="21">
        <v>6.549655078272601</v>
      </c>
      <c r="AI51" s="21">
        <v>6.604096169781345</v>
      </c>
      <c r="AJ51" s="21">
        <v>6.682893504889797</v>
      </c>
      <c r="AK51" s="21">
        <v>7.029152102110334</v>
      </c>
      <c r="AL51" s="21">
        <v>7.823156303866766</v>
      </c>
      <c r="AM51" s="21">
        <v>9.512580286924232</v>
      </c>
      <c r="AN51" s="21">
        <v>9.712213775346973</v>
      </c>
      <c r="AO51" s="21">
        <v>9.211578211988735</v>
      </c>
      <c r="AP51" s="21">
        <v>9.142896620354133</v>
      </c>
      <c r="AQ51" s="21">
        <v>8.68795950489495</v>
      </c>
      <c r="AR51" s="21">
        <v>8.032730938187772</v>
      </c>
      <c r="AS51" s="21">
        <v>7.2897056547757675</v>
      </c>
      <c r="AT51" s="21">
        <v>6.523341286711911</v>
      </c>
      <c r="AU51" s="21">
        <v>5.482993379913329</v>
      </c>
      <c r="AV51" s="21">
        <v>4.684400757528248</v>
      </c>
      <c r="AW51" s="21">
        <v>4.145835783069393</v>
      </c>
      <c r="AX51" s="21">
        <v>3.915697403719551</v>
      </c>
      <c r="AY51" s="21">
        <v>3.697460986587645</v>
      </c>
      <c r="AZ51" s="2">
        <v>3.42</v>
      </c>
      <c r="BA51" s="2">
        <v>3.35</v>
      </c>
      <c r="BB51" s="2">
        <v>3.23</v>
      </c>
      <c r="BC51" s="22">
        <v>3.0158302270889297</v>
      </c>
      <c r="BD51" s="22">
        <v>2.8438066991740385</v>
      </c>
      <c r="BE51" s="2">
        <v>2.64</v>
      </c>
      <c r="BF51" s="22">
        <v>2.6419057483476727</v>
      </c>
      <c r="BG51" s="2">
        <v>2.49</v>
      </c>
      <c r="BH51" s="22">
        <v>2.477172065991834</v>
      </c>
      <c r="BI51" s="22">
        <v>2.4435374892910677</v>
      </c>
      <c r="BJ51" s="22">
        <v>2.076</v>
      </c>
      <c r="BK51" s="22">
        <v>2.18</v>
      </c>
      <c r="BL51" s="22">
        <v>2.0737561115611993</v>
      </c>
      <c r="BM51" s="22">
        <v>2.051393645353293</v>
      </c>
      <c r="BN51" s="2">
        <v>1.95</v>
      </c>
      <c r="BO51" s="2">
        <v>1.85</v>
      </c>
      <c r="BP51" s="2">
        <v>1.73</v>
      </c>
      <c r="BQ51" s="22">
        <v>1.67</v>
      </c>
      <c r="BR51" s="2">
        <v>1.66</v>
      </c>
      <c r="BS51" s="22">
        <v>1.2251228285559594</v>
      </c>
    </row>
    <row r="52" spans="1:71" s="2" customFormat="1" ht="12.75">
      <c r="A52" s="8" t="s">
        <v>40</v>
      </c>
      <c r="B52" s="21">
        <v>11.453332894464069</v>
      </c>
      <c r="C52" s="21">
        <v>11.544168235624726</v>
      </c>
      <c r="D52" s="21">
        <v>10.369752485640658</v>
      </c>
      <c r="E52" s="21">
        <v>9.89173773973876</v>
      </c>
      <c r="F52" s="21">
        <v>9.522490759775465</v>
      </c>
      <c r="G52" s="21">
        <v>8.832982119631268</v>
      </c>
      <c r="H52" s="21">
        <v>8.66491634388324</v>
      </c>
      <c r="I52" s="21">
        <v>9.300838623231364</v>
      </c>
      <c r="J52" s="21">
        <v>8.232833327050882</v>
      </c>
      <c r="K52" s="21">
        <v>8.635748404919465</v>
      </c>
      <c r="L52" s="21">
        <v>7.913586212249046</v>
      </c>
      <c r="M52" s="21">
        <v>7.49121476572987</v>
      </c>
      <c r="N52" s="21">
        <v>8.116457168097826</v>
      </c>
      <c r="O52" s="21">
        <v>7.699985873941859</v>
      </c>
      <c r="P52" s="21">
        <v>7.595976754809264</v>
      </c>
      <c r="Q52" s="21">
        <v>8.210636787356854</v>
      </c>
      <c r="R52" s="21">
        <v>8.237021033550505</v>
      </c>
      <c r="S52" s="21">
        <v>7.966514487022791</v>
      </c>
      <c r="T52" s="21">
        <v>8.492176919906433</v>
      </c>
      <c r="U52" s="21">
        <v>8.989829761309098</v>
      </c>
      <c r="V52" s="21">
        <v>9.327676368495332</v>
      </c>
      <c r="W52" s="21">
        <v>9.399604021721562</v>
      </c>
      <c r="X52" s="21">
        <v>9.009361816927854</v>
      </c>
      <c r="Y52" s="21">
        <v>9.429451288638523</v>
      </c>
      <c r="Z52" s="21">
        <v>9.578739266179976</v>
      </c>
      <c r="AA52" s="21">
        <v>9.547399500474858</v>
      </c>
      <c r="AB52" s="21">
        <v>9.483339638856387</v>
      </c>
      <c r="AC52" s="21">
        <v>9.746491244560062</v>
      </c>
      <c r="AD52" s="21">
        <v>9.767210522862014</v>
      </c>
      <c r="AE52" s="21">
        <v>9.683166124282245</v>
      </c>
      <c r="AF52" s="21">
        <v>10.147600550605487</v>
      </c>
      <c r="AG52" s="21">
        <v>9.892701501604932</v>
      </c>
      <c r="AH52" s="21">
        <v>9.969395244491837</v>
      </c>
      <c r="AI52" s="21">
        <v>10.29806912922365</v>
      </c>
      <c r="AJ52" s="21">
        <v>10.090061487378696</v>
      </c>
      <c r="AK52" s="21">
        <v>10.16391797495016</v>
      </c>
      <c r="AL52" s="21">
        <v>10.232073746882456</v>
      </c>
      <c r="AM52" s="21">
        <v>9.950974508237504</v>
      </c>
      <c r="AN52" s="21">
        <v>9.993106232575146</v>
      </c>
      <c r="AO52" s="21">
        <v>10.216091699572381</v>
      </c>
      <c r="AP52" s="21">
        <v>10.309801814875456</v>
      </c>
      <c r="AQ52" s="21">
        <v>10.337653527914958</v>
      </c>
      <c r="AR52" s="21">
        <v>10.06739044036047</v>
      </c>
      <c r="AS52" s="21">
        <v>9.898712249034299</v>
      </c>
      <c r="AT52" s="21">
        <v>9.609506503425115</v>
      </c>
      <c r="AU52" s="21">
        <v>9.82274097093113</v>
      </c>
      <c r="AV52" s="21">
        <v>9.534389939354016</v>
      </c>
      <c r="AW52" s="21">
        <v>9.68269141817509</v>
      </c>
      <c r="AX52" s="21">
        <v>9.860764652620265</v>
      </c>
      <c r="AY52" s="21">
        <v>9.712484366091823</v>
      </c>
      <c r="AZ52" s="2">
        <v>9.76</v>
      </c>
      <c r="BA52" s="2">
        <v>9.66</v>
      </c>
      <c r="BB52" s="22">
        <v>9.578830361092832</v>
      </c>
      <c r="BC52" s="22">
        <v>9.710073527361288</v>
      </c>
      <c r="BD52" s="22">
        <v>9.633309268019353</v>
      </c>
      <c r="BE52" s="22">
        <v>9.926150185111796</v>
      </c>
      <c r="BF52" s="22">
        <v>9.886696503031617</v>
      </c>
      <c r="BG52" s="2">
        <v>9.98</v>
      </c>
      <c r="BH52" s="22">
        <v>9.832490347647445</v>
      </c>
      <c r="BI52" s="9">
        <v>9.77</v>
      </c>
      <c r="BJ52" s="2">
        <v>9.84</v>
      </c>
      <c r="BK52" s="22">
        <v>9.614543907954676</v>
      </c>
      <c r="BL52" s="22">
        <v>9.696945712674747</v>
      </c>
      <c r="BM52" s="22">
        <v>9.62224615874</v>
      </c>
      <c r="BN52" s="2">
        <v>9.48</v>
      </c>
      <c r="BO52" s="22">
        <v>9.924036667274482</v>
      </c>
      <c r="BP52" s="22">
        <v>9.639652371497924</v>
      </c>
      <c r="BQ52" s="22">
        <v>9.912061114510283</v>
      </c>
      <c r="BR52" s="22">
        <v>9.967924115039903</v>
      </c>
      <c r="BS52" s="22">
        <v>9.760279655095472</v>
      </c>
    </row>
    <row r="53" spans="1:71" s="2" customFormat="1" ht="12.75">
      <c r="A53" s="8" t="s">
        <v>41</v>
      </c>
      <c r="B53" s="21">
        <v>-4.174455152469535</v>
      </c>
      <c r="C53" s="21">
        <v>-3.468523081781333</v>
      </c>
      <c r="D53" s="21">
        <v>-5.721252441938015</v>
      </c>
      <c r="E53" s="21">
        <v>-3.0435474875936466</v>
      </c>
      <c r="F53" s="21">
        <v>0.46184052873229825</v>
      </c>
      <c r="G53" s="21">
        <v>-1.1949226654530496</v>
      </c>
      <c r="H53" s="21">
        <v>-1.877420545634918</v>
      </c>
      <c r="I53" s="21">
        <v>-1.850022774113312</v>
      </c>
      <c r="J53" s="21">
        <v>-1.7426753656836038</v>
      </c>
      <c r="K53" s="21">
        <v>-2.301801882850119</v>
      </c>
      <c r="L53" s="21">
        <v>-2.0228978011000756</v>
      </c>
      <c r="M53" s="21">
        <v>-1.3444730254960846</v>
      </c>
      <c r="N53" s="21">
        <v>-1.599554135197836</v>
      </c>
      <c r="O53" s="21">
        <v>-2.158601777081463</v>
      </c>
      <c r="P53" s="21">
        <v>-1.9152258956840758</v>
      </c>
      <c r="Q53" s="21">
        <v>-1.5495261906966695</v>
      </c>
      <c r="R53" s="21">
        <v>-1.2007649552443183</v>
      </c>
      <c r="S53" s="21">
        <v>-1.4543191458767704</v>
      </c>
      <c r="T53" s="21">
        <v>-1.0716700835211266</v>
      </c>
      <c r="U53" s="21">
        <v>-0.7192217887466354</v>
      </c>
      <c r="V53" s="21">
        <v>-0.9842200183329473</v>
      </c>
      <c r="W53" s="21">
        <v>-1.1161700780880395</v>
      </c>
      <c r="X53" s="21">
        <v>-0.6864172067714894</v>
      </c>
      <c r="Y53" s="21">
        <v>-0.5984045848522401</v>
      </c>
      <c r="Z53" s="21">
        <v>-0.5779134319360377</v>
      </c>
      <c r="AA53" s="21">
        <v>-0.7125523363044466</v>
      </c>
      <c r="AB53" s="21">
        <v>-0.5459914829504503</v>
      </c>
      <c r="AC53" s="21">
        <v>-0.44269368468434783</v>
      </c>
      <c r="AD53" s="21">
        <v>-0.6901524284227503</v>
      </c>
      <c r="AE53" s="21">
        <v>-0.7582653657537322</v>
      </c>
      <c r="AF53" s="21">
        <v>-0.6277672971558269</v>
      </c>
      <c r="AG53" s="21">
        <v>-0.8184121608153985</v>
      </c>
      <c r="AH53" s="21">
        <v>-0.749786835009308</v>
      </c>
      <c r="AI53" s="21">
        <v>-0.8465027358143523</v>
      </c>
      <c r="AJ53" s="21">
        <v>-0.8116669419677638</v>
      </c>
      <c r="AK53" s="21">
        <v>-0.637763380099419</v>
      </c>
      <c r="AL53" s="21">
        <v>-0.821138698298737</v>
      </c>
      <c r="AM53" s="21">
        <v>-0.7201917295111483</v>
      </c>
      <c r="AN53" s="21">
        <v>-0.6701427504989412</v>
      </c>
      <c r="AO53" s="21">
        <v>-0.5251899762442036</v>
      </c>
      <c r="AP53" s="21">
        <v>-0.438297292409982</v>
      </c>
      <c r="AQ53" s="21">
        <v>0.04069346201804745</v>
      </c>
      <c r="AR53" s="21">
        <v>-0.5538449825771562</v>
      </c>
      <c r="AS53" s="21">
        <v>0.3288490171715153</v>
      </c>
      <c r="AT53" s="21">
        <v>0.8916461099974885</v>
      </c>
      <c r="AU53" s="21">
        <v>0.5298604912004379</v>
      </c>
      <c r="AV53" s="21">
        <v>0.4196291148542566</v>
      </c>
      <c r="AW53" s="21">
        <v>0.32155398066552204</v>
      </c>
      <c r="AX53" s="21">
        <v>0.24226163291760544</v>
      </c>
      <c r="AY53" s="21">
        <v>0.2694926199056813</v>
      </c>
      <c r="AZ53" s="21">
        <v>0.2708918637823133</v>
      </c>
      <c r="BA53" s="21">
        <v>0.18811178152266447</v>
      </c>
      <c r="BB53" s="21">
        <v>0.1674789675414236</v>
      </c>
      <c r="BC53" s="21">
        <v>0.2619470342724881</v>
      </c>
      <c r="BD53" s="21">
        <v>0.5339452834275943</v>
      </c>
      <c r="BE53" s="21">
        <v>0.6316725400642439</v>
      </c>
      <c r="BF53" s="21">
        <v>0.7148707964706825</v>
      </c>
      <c r="BG53" s="21">
        <v>1.258483602290281</v>
      </c>
      <c r="BH53" s="21">
        <v>1.3057215757729095</v>
      </c>
      <c r="BI53" s="21">
        <v>0.8059613455992517</v>
      </c>
      <c r="BJ53" s="21">
        <v>0.6229027896028447</v>
      </c>
      <c r="BK53" s="21">
        <v>0.55</v>
      </c>
      <c r="BL53" s="21">
        <v>0.6317059815492294</v>
      </c>
      <c r="BM53" s="22">
        <v>0.4394655994863111</v>
      </c>
      <c r="BN53" s="2">
        <v>0.35</v>
      </c>
      <c r="BO53" s="22">
        <v>0.5765976937567395</v>
      </c>
      <c r="BP53" s="22">
        <v>0.7147662990173757</v>
      </c>
      <c r="BQ53" s="22">
        <v>0.6837989976337101</v>
      </c>
      <c r="BR53" s="22">
        <v>0.7261183484782405</v>
      </c>
      <c r="BS53" s="22">
        <v>0.6659153117801923</v>
      </c>
    </row>
    <row r="54" spans="1:71" s="2" customFormat="1" ht="12.75">
      <c r="A54" s="8" t="s">
        <v>42</v>
      </c>
      <c r="B54" s="21">
        <v>17.339089450218076</v>
      </c>
      <c r="C54" s="21">
        <v>17.145391253393708</v>
      </c>
      <c r="D54" s="21">
        <v>17.966424564315542</v>
      </c>
      <c r="E54" s="21">
        <v>17.65218640526559</v>
      </c>
      <c r="F54" s="21">
        <v>17.327623007032486</v>
      </c>
      <c r="G54" s="21">
        <v>17.814625177205716</v>
      </c>
      <c r="H54" s="21">
        <v>17.599695387856336</v>
      </c>
      <c r="I54" s="21">
        <v>16.01237371812697</v>
      </c>
      <c r="J54" s="21">
        <v>15.684591144408966</v>
      </c>
      <c r="K54" s="21">
        <v>13.662814787182793</v>
      </c>
      <c r="L54" s="21">
        <v>14.221121756916782</v>
      </c>
      <c r="M54" s="21">
        <v>13.348355680386605</v>
      </c>
      <c r="N54" s="21">
        <v>11.680119375487251</v>
      </c>
      <c r="O54" s="21">
        <v>12.650410414523924</v>
      </c>
      <c r="P54" s="21">
        <v>12.477734834675733</v>
      </c>
      <c r="Q54" s="21">
        <v>11.054292864337006</v>
      </c>
      <c r="R54" s="21">
        <v>10.216923853150524</v>
      </c>
      <c r="S54" s="21">
        <v>9.45408548421885</v>
      </c>
      <c r="T54" s="21">
        <v>8.540797955953801</v>
      </c>
      <c r="U54" s="21">
        <v>8.662971120700243</v>
      </c>
      <c r="V54" s="21">
        <v>8.48544725700288</v>
      </c>
      <c r="W54" s="21">
        <v>8.818379673729163</v>
      </c>
      <c r="X54" s="21">
        <v>10.091529546398975</v>
      </c>
      <c r="Y54" s="21">
        <v>10.60061762593486</v>
      </c>
      <c r="Z54" s="21">
        <v>11.223799374719409</v>
      </c>
      <c r="AA54" s="21">
        <v>11.056693803579895</v>
      </c>
      <c r="AB54" s="21">
        <v>11.35704042967755</v>
      </c>
      <c r="AC54" s="21">
        <v>10.814698917683144</v>
      </c>
      <c r="AD54" s="21">
        <v>10.715147966759021</v>
      </c>
      <c r="AE54" s="21">
        <v>10.607415900051475</v>
      </c>
      <c r="AF54" s="21">
        <v>8.932191702356846</v>
      </c>
      <c r="AG54" s="21">
        <v>8.70195765145608</v>
      </c>
      <c r="AH54" s="21">
        <v>8.353495806930878</v>
      </c>
      <c r="AI54" s="21">
        <v>7.781540230386227</v>
      </c>
      <c r="AJ54" s="21">
        <v>7.626002906945564</v>
      </c>
      <c r="AK54" s="21">
        <v>7.301925747061726</v>
      </c>
      <c r="AL54" s="21">
        <v>6.548504089035776</v>
      </c>
      <c r="AM54" s="21">
        <v>6.131010188549718</v>
      </c>
      <c r="AN54" s="21">
        <v>5.8591310044333405</v>
      </c>
      <c r="AO54" s="21">
        <v>4.96836161575805</v>
      </c>
      <c r="AP54" s="21">
        <v>4.788803750405359</v>
      </c>
      <c r="AQ54" s="21">
        <v>4.533251668810486</v>
      </c>
      <c r="AR54" s="21">
        <v>3.9982745816058265</v>
      </c>
      <c r="AS54" s="21">
        <v>3.8592338400099764</v>
      </c>
      <c r="AT54" s="21">
        <v>2.802102624203517</v>
      </c>
      <c r="AU54" s="21">
        <v>1.6296659231467374</v>
      </c>
      <c r="AV54" s="21">
        <v>1.6537667156140923</v>
      </c>
      <c r="AW54" s="21">
        <v>1.2979189271577136</v>
      </c>
      <c r="AX54" s="21">
        <v>0.8210183669933551</v>
      </c>
      <c r="AY54" s="21">
        <v>0.7082058463958791</v>
      </c>
      <c r="AZ54" s="21">
        <v>0.44938793807223126</v>
      </c>
      <c r="BA54" s="21">
        <v>-0.1568837387402459</v>
      </c>
      <c r="BB54" s="21">
        <v>-0.12844391406340036</v>
      </c>
      <c r="BC54" s="21">
        <v>-0.09611541285938706</v>
      </c>
      <c r="BD54" s="21">
        <v>0.35206204317859824</v>
      </c>
      <c r="BE54" s="21">
        <v>0.17726925529278664</v>
      </c>
      <c r="BF54" s="21">
        <v>0.11184927095791945</v>
      </c>
      <c r="BG54" s="21">
        <v>0.10522871869584564</v>
      </c>
      <c r="BH54" s="21">
        <v>0.7760350895103582</v>
      </c>
      <c r="BI54" s="21">
        <v>1.5325630899601983</v>
      </c>
      <c r="BJ54" s="21">
        <v>1.2824469197705626</v>
      </c>
      <c r="BK54" s="21">
        <v>1.65</v>
      </c>
      <c r="BL54" s="21">
        <v>0.5728996284658994</v>
      </c>
      <c r="BM54" s="22">
        <v>0.5050436944075555</v>
      </c>
      <c r="BN54" s="2">
        <v>0.6799999999999997</v>
      </c>
      <c r="BO54" s="22">
        <v>0.3274824125717843</v>
      </c>
      <c r="BP54" s="22">
        <v>0.9578052387862183</v>
      </c>
      <c r="BQ54" s="22">
        <v>0.7449771454606916</v>
      </c>
      <c r="BR54" s="22">
        <v>0.614308974464777</v>
      </c>
      <c r="BS54" s="22">
        <v>0.7003844964207969</v>
      </c>
    </row>
    <row r="55" spans="1:71" s="2" customFormat="1" ht="12.75">
      <c r="A55" s="8" t="s">
        <v>43</v>
      </c>
      <c r="B55" s="21">
        <v>13.164634297748542</v>
      </c>
      <c r="C55" s="21">
        <v>13.676868171612375</v>
      </c>
      <c r="D55" s="21">
        <v>12.245172122377525</v>
      </c>
      <c r="E55" s="21">
        <v>14.608638917671945</v>
      </c>
      <c r="F55" s="21">
        <v>17.78946353576478</v>
      </c>
      <c r="G55" s="21">
        <v>16.619702511752667</v>
      </c>
      <c r="H55" s="21">
        <v>15.722274842221418</v>
      </c>
      <c r="I55" s="21">
        <v>14.16235094401366</v>
      </c>
      <c r="J55" s="21">
        <v>13.94191577872536</v>
      </c>
      <c r="K55" s="21">
        <v>11.361012904332673</v>
      </c>
      <c r="L55" s="21">
        <v>12.198223955816708</v>
      </c>
      <c r="M55" s="21">
        <v>12.003882654890521</v>
      </c>
      <c r="N55" s="21">
        <v>10.080565240289417</v>
      </c>
      <c r="O55" s="21">
        <v>10.49180863744246</v>
      </c>
      <c r="P55" s="21">
        <v>10.562508938991657</v>
      </c>
      <c r="Q55" s="21">
        <v>9.504766673640335</v>
      </c>
      <c r="R55" s="21">
        <v>9.016158897906205</v>
      </c>
      <c r="S55" s="21">
        <v>7.99976633834208</v>
      </c>
      <c r="T55" s="21">
        <v>7.469127872432676</v>
      </c>
      <c r="U55" s="21">
        <v>7.943749331953607</v>
      </c>
      <c r="V55" s="21">
        <v>7.501227238669932</v>
      </c>
      <c r="W55" s="21">
        <v>7.702209595641125</v>
      </c>
      <c r="X55" s="21">
        <v>9.405112339627486</v>
      </c>
      <c r="Y55" s="21">
        <v>10.00221304108262</v>
      </c>
      <c r="Z55" s="21">
        <v>10.645885942783373</v>
      </c>
      <c r="AA55" s="21">
        <v>10.344141467275449</v>
      </c>
      <c r="AB55" s="21">
        <v>10.8110489467271</v>
      </c>
      <c r="AC55" s="21">
        <v>10.372005232998795</v>
      </c>
      <c r="AD55" s="21">
        <v>10.024995538336272</v>
      </c>
      <c r="AE55" s="21">
        <v>9.849150534297742</v>
      </c>
      <c r="AF55" s="21">
        <v>8.30442440520102</v>
      </c>
      <c r="AG55" s="21">
        <v>7.883545490640682</v>
      </c>
      <c r="AH55" s="21">
        <v>7.603708971921571</v>
      </c>
      <c r="AI55" s="21">
        <v>6.9350374945718745</v>
      </c>
      <c r="AJ55" s="21">
        <v>6.814335964977801</v>
      </c>
      <c r="AK55" s="21">
        <v>6.664162366962307</v>
      </c>
      <c r="AL55" s="21">
        <v>5.727365390737039</v>
      </c>
      <c r="AM55" s="21">
        <v>5.410818459038569</v>
      </c>
      <c r="AN55" s="21">
        <v>5.188988253934399</v>
      </c>
      <c r="AO55" s="21">
        <v>4.443171639513846</v>
      </c>
      <c r="AP55" s="21">
        <v>4.350506457995377</v>
      </c>
      <c r="AQ55" s="21">
        <v>4.573945130828534</v>
      </c>
      <c r="AR55" s="21">
        <v>3.44442959902867</v>
      </c>
      <c r="AS55" s="21">
        <v>4.188082857181492</v>
      </c>
      <c r="AT55" s="21">
        <v>3.693748734201005</v>
      </c>
      <c r="AU55" s="21">
        <v>2.1595264143471753</v>
      </c>
      <c r="AV55" s="21">
        <v>2.073395830468349</v>
      </c>
      <c r="AW55" s="21">
        <v>1.6194729078232357</v>
      </c>
      <c r="AX55" s="21">
        <v>1.0632799999109606</v>
      </c>
      <c r="AY55" s="21">
        <v>0.9776984663015604</v>
      </c>
      <c r="AZ55" s="21">
        <v>0.7202798018545445</v>
      </c>
      <c r="BA55" s="21">
        <v>0.031228042782418614</v>
      </c>
      <c r="BB55" s="21">
        <v>0.03903505347802327</v>
      </c>
      <c r="BC55" s="21">
        <v>0.16583162141310107</v>
      </c>
      <c r="BD55" s="21">
        <v>0.8860073266061924</v>
      </c>
      <c r="BE55" s="21">
        <v>0.8089417953570306</v>
      </c>
      <c r="BF55" s="21">
        <v>0.8267200674286019</v>
      </c>
      <c r="BG55" s="21">
        <v>1.3637123209861266</v>
      </c>
      <c r="BH55" s="21">
        <v>2.0817566652832675</v>
      </c>
      <c r="BI55" s="21">
        <v>2.3385244355594503</v>
      </c>
      <c r="BJ55" s="21">
        <v>1.9053497093734073</v>
      </c>
      <c r="BK55" s="21">
        <v>2.2</v>
      </c>
      <c r="BL55" s="21">
        <v>1.2046056100151288</v>
      </c>
      <c r="BM55" s="22">
        <v>0.9445092938938665</v>
      </c>
      <c r="BN55" s="2">
        <v>1.0299999999999998</v>
      </c>
      <c r="BO55" s="22">
        <v>0.9040801063285239</v>
      </c>
      <c r="BP55" s="22">
        <v>1.6725715378035941</v>
      </c>
      <c r="BQ55" s="22">
        <v>1.4287761430944017</v>
      </c>
      <c r="BR55" s="22">
        <v>1.3404273229430173</v>
      </c>
      <c r="BS55" s="22">
        <v>1.366299808200989</v>
      </c>
    </row>
    <row r="56" spans="1:69" s="2" customFormat="1" ht="12.75">
      <c r="A56" s="56" t="s">
        <v>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</row>
    <row r="57" spans="1:71" s="2" customFormat="1" ht="12.75">
      <c r="A57" s="25" t="s">
        <v>44</v>
      </c>
      <c r="B57" s="26">
        <v>1.2153186169306678</v>
      </c>
      <c r="C57" s="26">
        <v>1.1063611759672785</v>
      </c>
      <c r="D57" s="26">
        <v>1.026632035879924</v>
      </c>
      <c r="E57" s="26">
        <v>0.8943832267025693</v>
      </c>
      <c r="F57" s="26">
        <v>1.0015569731503948</v>
      </c>
      <c r="G57" s="26">
        <v>1.0188453779286573</v>
      </c>
      <c r="H57" s="26">
        <v>1.133778034433401</v>
      </c>
      <c r="I57" s="26">
        <v>0.9090699138102459</v>
      </c>
      <c r="J57" s="26">
        <v>1.0096300287009172</v>
      </c>
      <c r="K57" s="26">
        <v>1.0128686155609616</v>
      </c>
      <c r="L57" s="26">
        <v>1.033691189594342</v>
      </c>
      <c r="M57" s="26">
        <v>0.9793504191971144</v>
      </c>
      <c r="N57" s="26">
        <v>0.9378593531509459</v>
      </c>
      <c r="O57" s="26">
        <v>0.9152229360446005</v>
      </c>
      <c r="P57" s="26">
        <v>0.884285626883059</v>
      </c>
      <c r="Q57" s="26">
        <v>0.8676416067046296</v>
      </c>
      <c r="R57" s="26">
        <v>0.8575770271485057</v>
      </c>
      <c r="S57" s="26">
        <v>0.8796294074282571</v>
      </c>
      <c r="T57" s="26">
        <v>0.8836269508232512</v>
      </c>
      <c r="U57" s="26">
        <v>0.8843632067832936</v>
      </c>
      <c r="V57" s="26">
        <v>0.882416667360091</v>
      </c>
      <c r="W57" s="26">
        <v>0.9095948446469411</v>
      </c>
      <c r="X57" s="26">
        <v>0.9194836767670008</v>
      </c>
      <c r="Y57" s="26">
        <v>0.9459254692177468</v>
      </c>
      <c r="Z57" s="26">
        <v>0.9387230542339308</v>
      </c>
      <c r="AA57" s="26">
        <v>0.9573801368524215</v>
      </c>
      <c r="AB57" s="26">
        <v>0.9567665822110923</v>
      </c>
      <c r="AC57" s="26">
        <v>0.9638715635602587</v>
      </c>
      <c r="AD57" s="26">
        <v>0.9625326253989844</v>
      </c>
      <c r="AE57" s="26">
        <v>0.9316455050883385</v>
      </c>
      <c r="AF57" s="26">
        <v>0.8710214750931172</v>
      </c>
      <c r="AG57" s="26">
        <v>0.8801762277963036</v>
      </c>
      <c r="AH57" s="26">
        <v>0.9170119796471895</v>
      </c>
      <c r="AI57" s="26">
        <v>0.9254126698496371</v>
      </c>
      <c r="AJ57" s="26">
        <v>0.920435294766218</v>
      </c>
      <c r="AK57" s="26">
        <v>0.9122532936645689</v>
      </c>
      <c r="AL57" s="26">
        <v>0.9011529655191488</v>
      </c>
      <c r="AM57" s="26">
        <v>0.8969866770123556</v>
      </c>
      <c r="AN57" s="26">
        <v>0.8722626159456696</v>
      </c>
      <c r="AO57" s="26">
        <v>0.8510876143108688</v>
      </c>
      <c r="AP57" s="26">
        <v>0.9424721281560915</v>
      </c>
      <c r="AQ57" s="26">
        <v>0.7577736561492038</v>
      </c>
      <c r="AR57" s="26">
        <v>0.8018666905761376</v>
      </c>
      <c r="AS57" s="26">
        <v>0.7131909003361362</v>
      </c>
      <c r="AT57" s="26">
        <v>0.6128053140505381</v>
      </c>
      <c r="AU57" s="26">
        <v>0.5904550714300215</v>
      </c>
      <c r="AV57" s="26">
        <v>0.5754177458511746</v>
      </c>
      <c r="AW57" s="26">
        <v>0.5811652799194479</v>
      </c>
      <c r="AX57" s="26">
        <v>0.5627271439667876</v>
      </c>
      <c r="AY57" s="26">
        <v>0.555249365456518</v>
      </c>
      <c r="AZ57" s="2">
        <v>0.52</v>
      </c>
      <c r="BA57" s="2">
        <v>0.48</v>
      </c>
      <c r="BB57" s="22">
        <v>0.502</v>
      </c>
      <c r="BC57" s="2">
        <v>0.522</v>
      </c>
      <c r="BD57" s="2">
        <v>0.567</v>
      </c>
      <c r="BE57" s="2">
        <v>0.525</v>
      </c>
      <c r="BF57" s="27">
        <v>0.515161955621246</v>
      </c>
      <c r="BG57" s="2">
        <v>0.544</v>
      </c>
      <c r="BH57" s="27">
        <v>0.563506762458025</v>
      </c>
      <c r="BI57" s="9">
        <v>0.531</v>
      </c>
      <c r="BJ57" s="2">
        <v>0.517</v>
      </c>
      <c r="BK57" s="2">
        <v>0.534</v>
      </c>
      <c r="BL57" s="2">
        <v>0.546</v>
      </c>
      <c r="BM57" s="2">
        <v>0.543</v>
      </c>
      <c r="BN57" s="27">
        <v>0.5763883879576128</v>
      </c>
      <c r="BO57" s="27">
        <v>0.6321092484499046</v>
      </c>
      <c r="BP57" s="27">
        <v>0.666675776683649</v>
      </c>
      <c r="BQ57" s="27">
        <v>0.7078116179352782</v>
      </c>
      <c r="BR57" s="2">
        <v>0.716</v>
      </c>
      <c r="BS57" s="2">
        <v>0.701</v>
      </c>
    </row>
    <row r="58" spans="1:69" s="2" customFormat="1" ht="12.75">
      <c r="A58" s="28" t="s">
        <v>45</v>
      </c>
      <c r="B58" s="57" t="s">
        <v>3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</row>
    <row r="59" spans="1:71" s="2" customFormat="1" ht="12.75">
      <c r="A59" s="25" t="s">
        <v>5</v>
      </c>
      <c r="B59" s="10" t="s">
        <v>26</v>
      </c>
      <c r="C59" s="10" t="s">
        <v>26</v>
      </c>
      <c r="D59" s="10" t="s">
        <v>26</v>
      </c>
      <c r="E59" s="10" t="s">
        <v>26</v>
      </c>
      <c r="F59" s="10" t="s">
        <v>26</v>
      </c>
      <c r="G59" s="10" t="s">
        <v>26</v>
      </c>
      <c r="H59" s="10" t="s">
        <v>26</v>
      </c>
      <c r="I59" s="10" t="s">
        <v>26</v>
      </c>
      <c r="J59" s="10" t="s">
        <v>26</v>
      </c>
      <c r="K59" s="10" t="s">
        <v>26</v>
      </c>
      <c r="L59" s="10" t="s">
        <v>26</v>
      </c>
      <c r="M59" s="10" t="s">
        <v>26</v>
      </c>
      <c r="N59" s="10" t="s">
        <v>26</v>
      </c>
      <c r="O59" s="10" t="s">
        <v>26</v>
      </c>
      <c r="P59" s="10" t="s">
        <v>26</v>
      </c>
      <c r="Q59" s="10" t="s">
        <v>26</v>
      </c>
      <c r="R59" s="10" t="s">
        <v>26</v>
      </c>
      <c r="S59" s="10" t="s">
        <v>26</v>
      </c>
      <c r="T59" s="10" t="s">
        <v>26</v>
      </c>
      <c r="U59" s="10" t="s">
        <v>26</v>
      </c>
      <c r="V59" s="10" t="s">
        <v>26</v>
      </c>
      <c r="W59" s="10" t="s">
        <v>26</v>
      </c>
      <c r="X59" s="10" t="s">
        <v>26</v>
      </c>
      <c r="Y59" s="10" t="s">
        <v>26</v>
      </c>
      <c r="Z59" s="10" t="s">
        <v>26</v>
      </c>
      <c r="AA59" s="10" t="s">
        <v>26</v>
      </c>
      <c r="AB59" s="10" t="s">
        <v>26</v>
      </c>
      <c r="AC59" s="10" t="s">
        <v>26</v>
      </c>
      <c r="AD59" s="10" t="s">
        <v>26</v>
      </c>
      <c r="AE59" s="10" t="s">
        <v>26</v>
      </c>
      <c r="AF59" s="10" t="s">
        <v>26</v>
      </c>
      <c r="AG59" s="10" t="s">
        <v>26</v>
      </c>
      <c r="AH59" s="10" t="s">
        <v>26</v>
      </c>
      <c r="AI59" s="10" t="s">
        <v>26</v>
      </c>
      <c r="AJ59" s="10" t="s">
        <v>26</v>
      </c>
      <c r="AK59" s="10" t="s">
        <v>26</v>
      </c>
      <c r="AL59" s="10" t="s">
        <v>26</v>
      </c>
      <c r="AM59" s="10" t="s">
        <v>26</v>
      </c>
      <c r="AN59" s="10" t="s">
        <v>26</v>
      </c>
      <c r="AO59" s="10" t="s">
        <v>26</v>
      </c>
      <c r="AP59" s="10" t="s">
        <v>26</v>
      </c>
      <c r="AQ59" s="10" t="s">
        <v>26</v>
      </c>
      <c r="AR59" s="26">
        <v>24.195706407563026</v>
      </c>
      <c r="AS59" s="26">
        <v>24.30366653382124</v>
      </c>
      <c r="AT59" s="26">
        <v>24.5002584595809</v>
      </c>
      <c r="AU59" s="26">
        <v>24.714582231085426</v>
      </c>
      <c r="AV59" s="26">
        <v>24.9940009895275</v>
      </c>
      <c r="AW59" s="26">
        <v>25.29605477665471</v>
      </c>
      <c r="AX59" s="26">
        <v>25.583388239169825</v>
      </c>
      <c r="AY59" s="26">
        <v>25.884085994677314</v>
      </c>
      <c r="AZ59" s="2">
        <v>26.4</v>
      </c>
      <c r="BA59" s="2">
        <v>26.6</v>
      </c>
      <c r="BB59" s="2">
        <v>27.1</v>
      </c>
      <c r="BC59" s="2">
        <v>27.53</v>
      </c>
      <c r="BD59" s="2">
        <v>27.89</v>
      </c>
      <c r="BE59" s="2">
        <v>28.56</v>
      </c>
      <c r="BF59" s="2">
        <v>28.84</v>
      </c>
      <c r="BG59" s="2">
        <v>29.01</v>
      </c>
      <c r="BH59" s="22">
        <v>29.202300536693066</v>
      </c>
      <c r="BI59" s="9">
        <v>29.41</v>
      </c>
      <c r="BJ59" s="2">
        <v>29.66</v>
      </c>
      <c r="BK59" s="40">
        <v>29.96</v>
      </c>
      <c r="BL59" s="40">
        <v>30.1</v>
      </c>
      <c r="BM59" s="22">
        <v>30.192773726377464</v>
      </c>
      <c r="BN59" s="22">
        <v>30.425520856329864</v>
      </c>
      <c r="BO59" s="22">
        <v>30.609556231683282</v>
      </c>
      <c r="BP59" s="22">
        <v>30.618707593129226</v>
      </c>
      <c r="BQ59" s="22">
        <v>30.73580672488013</v>
      </c>
      <c r="BR59" s="2">
        <v>30.87</v>
      </c>
      <c r="BS59" s="22">
        <v>30.819354814469627</v>
      </c>
    </row>
    <row r="60" spans="1:71" s="2" customFormat="1" ht="12.75">
      <c r="A60" s="25" t="s">
        <v>6</v>
      </c>
      <c r="B60" s="10" t="s">
        <v>26</v>
      </c>
      <c r="C60" s="10" t="s">
        <v>26</v>
      </c>
      <c r="D60" s="10" t="s">
        <v>26</v>
      </c>
      <c r="E60" s="10" t="s">
        <v>26</v>
      </c>
      <c r="F60" s="10" t="s">
        <v>26</v>
      </c>
      <c r="G60" s="10" t="s">
        <v>26</v>
      </c>
      <c r="H60" s="10" t="s">
        <v>26</v>
      </c>
      <c r="I60" s="10" t="s">
        <v>26</v>
      </c>
      <c r="J60" s="10" t="s">
        <v>26</v>
      </c>
      <c r="K60" s="10" t="s">
        <v>26</v>
      </c>
      <c r="L60" s="10" t="s">
        <v>26</v>
      </c>
      <c r="M60" s="10" t="s">
        <v>26</v>
      </c>
      <c r="N60" s="10" t="s">
        <v>26</v>
      </c>
      <c r="O60" s="10" t="s">
        <v>26</v>
      </c>
      <c r="P60" s="10" t="s">
        <v>26</v>
      </c>
      <c r="Q60" s="10" t="s">
        <v>26</v>
      </c>
      <c r="R60" s="10" t="s">
        <v>26</v>
      </c>
      <c r="S60" s="10" t="s">
        <v>26</v>
      </c>
      <c r="T60" s="10" t="s">
        <v>26</v>
      </c>
      <c r="U60" s="10" t="s">
        <v>26</v>
      </c>
      <c r="V60" s="10" t="s">
        <v>26</v>
      </c>
      <c r="W60" s="10" t="s">
        <v>26</v>
      </c>
      <c r="X60" s="10" t="s">
        <v>26</v>
      </c>
      <c r="Y60" s="10" t="s">
        <v>26</v>
      </c>
      <c r="Z60" s="10" t="s">
        <v>26</v>
      </c>
      <c r="AA60" s="10" t="s">
        <v>26</v>
      </c>
      <c r="AB60" s="10" t="s">
        <v>26</v>
      </c>
      <c r="AC60" s="10" t="s">
        <v>26</v>
      </c>
      <c r="AD60" s="10" t="s">
        <v>26</v>
      </c>
      <c r="AE60" s="10" t="s">
        <v>26</v>
      </c>
      <c r="AF60" s="10" t="s">
        <v>26</v>
      </c>
      <c r="AG60" s="10" t="s">
        <v>26</v>
      </c>
      <c r="AH60" s="10" t="s">
        <v>26</v>
      </c>
      <c r="AI60" s="10" t="s">
        <v>26</v>
      </c>
      <c r="AJ60" s="10" t="s">
        <v>26</v>
      </c>
      <c r="AK60" s="10" t="s">
        <v>26</v>
      </c>
      <c r="AL60" s="10" t="s">
        <v>26</v>
      </c>
      <c r="AM60" s="10" t="s">
        <v>26</v>
      </c>
      <c r="AN60" s="10" t="s">
        <v>26</v>
      </c>
      <c r="AO60" s="10" t="s">
        <v>26</v>
      </c>
      <c r="AP60" s="10" t="s">
        <v>26</v>
      </c>
      <c r="AQ60" s="10" t="s">
        <v>26</v>
      </c>
      <c r="AR60" s="26">
        <v>21.79863293271567</v>
      </c>
      <c r="AS60" s="26">
        <v>21.85720911977736</v>
      </c>
      <c r="AT60" s="26">
        <v>22.100484734764084</v>
      </c>
      <c r="AU60" s="26">
        <v>22.308736741366936</v>
      </c>
      <c r="AV60" s="26">
        <v>22.587975118148403</v>
      </c>
      <c r="AW60" s="26">
        <v>22.867544632135136</v>
      </c>
      <c r="AX60" s="26">
        <v>23.078757839368805</v>
      </c>
      <c r="AY60" s="26">
        <v>23.425431455551937</v>
      </c>
      <c r="AZ60" s="2">
        <v>23.9</v>
      </c>
      <c r="BA60" s="2">
        <v>24.1</v>
      </c>
      <c r="BB60" s="2">
        <v>24.6</v>
      </c>
      <c r="BC60" s="2">
        <v>24.98</v>
      </c>
      <c r="BD60" s="2">
        <v>25.32</v>
      </c>
      <c r="BE60" s="2">
        <v>25.91</v>
      </c>
      <c r="BF60" s="2">
        <v>26.24</v>
      </c>
      <c r="BG60" s="2">
        <v>26.47</v>
      </c>
      <c r="BH60" s="22">
        <v>26.51843200533445</v>
      </c>
      <c r="BI60" s="9">
        <v>26.77</v>
      </c>
      <c r="BJ60" s="2">
        <v>26.98</v>
      </c>
      <c r="BK60" s="40">
        <v>27.29</v>
      </c>
      <c r="BL60" s="40">
        <v>27.48</v>
      </c>
      <c r="BM60" s="22">
        <v>27.612657195943346</v>
      </c>
      <c r="BN60" s="22">
        <v>27.833621304262405</v>
      </c>
      <c r="BO60" s="22">
        <v>28.029686447134743</v>
      </c>
      <c r="BP60" s="22">
        <v>28.100685769863173</v>
      </c>
      <c r="BQ60" s="22">
        <v>28.28565131945839</v>
      </c>
      <c r="BR60" s="2">
        <v>28.42</v>
      </c>
      <c r="BS60" s="22">
        <v>28.384462350668123</v>
      </c>
    </row>
    <row r="61" spans="1:71" s="2" customFormat="1" ht="12.75">
      <c r="A61" s="25" t="s">
        <v>46</v>
      </c>
      <c r="B61" s="29">
        <v>0.06136961803749313</v>
      </c>
      <c r="C61" s="29">
        <v>0.0632217045367756</v>
      </c>
      <c r="D61" s="29">
        <v>0.0696190677667099</v>
      </c>
      <c r="E61" s="29">
        <v>0.04943824477828142</v>
      </c>
      <c r="F61" s="29">
        <v>0.041701934064200634</v>
      </c>
      <c r="G61" s="29">
        <v>0.04912855887949869</v>
      </c>
      <c r="H61" s="29">
        <v>0.05648542382793484</v>
      </c>
      <c r="I61" s="29">
        <v>0.05857911002371042</v>
      </c>
      <c r="J61" s="29">
        <v>0.07371064468668838</v>
      </c>
      <c r="K61" s="29">
        <v>0.07719385848030025</v>
      </c>
      <c r="L61" s="29">
        <v>0.07395790092880214</v>
      </c>
      <c r="M61" s="29">
        <v>0.07952453296086254</v>
      </c>
      <c r="N61" s="29">
        <v>0.07895203364432432</v>
      </c>
      <c r="O61" s="29">
        <v>0.07452552764206372</v>
      </c>
      <c r="P61" s="29">
        <v>0.07532330744109444</v>
      </c>
      <c r="Q61" s="29">
        <v>0.0803156490028464</v>
      </c>
      <c r="R61" s="29">
        <v>0.08979241836471064</v>
      </c>
      <c r="S61" s="29">
        <v>0.08114310219694015</v>
      </c>
      <c r="T61" s="29">
        <v>0.09507638740374941</v>
      </c>
      <c r="U61" s="29">
        <v>0.10662178897986563</v>
      </c>
      <c r="V61" s="29">
        <v>0.10715546131683118</v>
      </c>
      <c r="W61" s="29">
        <v>0.1384779584945585</v>
      </c>
      <c r="X61" s="29">
        <v>0.12800018189830611</v>
      </c>
      <c r="Y61" s="29">
        <v>0.1255881653205408</v>
      </c>
      <c r="Z61" s="29">
        <v>0.16024904237704246</v>
      </c>
      <c r="AA61" s="29">
        <v>0.1768755174859684</v>
      </c>
      <c r="AB61" s="29">
        <v>0.16982381096497878</v>
      </c>
      <c r="AC61" s="29">
        <v>0.15996611480249234</v>
      </c>
      <c r="AD61" s="29">
        <v>0.1673276534811509</v>
      </c>
      <c r="AE61" s="29">
        <v>0.16166483006885812</v>
      </c>
      <c r="AF61" s="29">
        <v>0.17563805853931003</v>
      </c>
      <c r="AG61" s="29">
        <v>0.18364595410885853</v>
      </c>
      <c r="AH61" s="29">
        <v>0.17195127463145937</v>
      </c>
      <c r="AI61" s="29">
        <v>0.18067723851837636</v>
      </c>
      <c r="AJ61" s="29">
        <v>0.1793246404456988</v>
      </c>
      <c r="AK61" s="29">
        <v>0.20173134698241874</v>
      </c>
      <c r="AL61" s="29">
        <v>0.21520748299375675</v>
      </c>
      <c r="AM61" s="29">
        <v>0.21855151674556322</v>
      </c>
      <c r="AN61" s="29">
        <v>0.21354553563286943</v>
      </c>
      <c r="AO61" s="29">
        <v>0.2141400409317219</v>
      </c>
      <c r="AP61" s="29">
        <v>0.2290142978028003</v>
      </c>
      <c r="AQ61" s="29">
        <v>0.2038505033834045</v>
      </c>
      <c r="AR61" s="29">
        <v>0.20895721150997204</v>
      </c>
      <c r="AS61" s="29">
        <v>0.21324103008311368</v>
      </c>
      <c r="AT61" s="29">
        <v>0.22911110918489563</v>
      </c>
      <c r="AU61" s="29">
        <v>0.2407149437502044</v>
      </c>
      <c r="AV61" s="29">
        <v>0.2573661405176053</v>
      </c>
      <c r="AW61" s="29">
        <v>0.2536462762698869</v>
      </c>
      <c r="AX61" s="29">
        <v>0.2622664860838836</v>
      </c>
      <c r="AY61" s="29">
        <v>0.2766601200908472</v>
      </c>
      <c r="AZ61" s="27">
        <v>0.2688748230743182</v>
      </c>
      <c r="BA61" s="27">
        <v>0.28660652299284584</v>
      </c>
      <c r="BB61" s="27">
        <v>0.32818063529078806</v>
      </c>
      <c r="BC61" s="27">
        <v>0.3257885938096328</v>
      </c>
      <c r="BD61" s="27">
        <v>0.3359207669777989</v>
      </c>
      <c r="BE61" s="27">
        <v>0.36138371007221376</v>
      </c>
      <c r="BF61" s="27">
        <v>0.40183549342001224</v>
      </c>
      <c r="BG61" s="2">
        <v>0.391</v>
      </c>
      <c r="BH61" s="27">
        <v>0.41482962211694036</v>
      </c>
      <c r="BI61" s="9">
        <v>0.414</v>
      </c>
      <c r="BJ61" s="2">
        <v>0.395</v>
      </c>
      <c r="BK61" s="2">
        <v>0.369</v>
      </c>
      <c r="BL61" s="2">
        <v>0.368</v>
      </c>
      <c r="BM61" s="2">
        <v>0.372</v>
      </c>
      <c r="BN61" s="2">
        <v>0.364</v>
      </c>
      <c r="BO61" s="2">
        <v>0.341</v>
      </c>
      <c r="BP61" s="2">
        <v>0.325</v>
      </c>
      <c r="BQ61" s="2">
        <v>0.34</v>
      </c>
      <c r="BR61" s="22">
        <v>0.338</v>
      </c>
      <c r="BS61" s="22">
        <v>0.336</v>
      </c>
    </row>
    <row r="62" spans="1:71" s="2" customFormat="1" ht="12.75">
      <c r="A62" s="8" t="s">
        <v>47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>
        <v>3.8896533251445917</v>
      </c>
      <c r="P62" s="31">
        <v>3.862092225033738</v>
      </c>
      <c r="Q62" s="31">
        <v>3.79534027744252</v>
      </c>
      <c r="R62" s="31">
        <v>3.76723152147952</v>
      </c>
      <c r="S62" s="31">
        <v>3.641654868806754</v>
      </c>
      <c r="T62" s="31">
        <v>3.5519833315834024</v>
      </c>
      <c r="U62" s="31">
        <v>3.585271202183592</v>
      </c>
      <c r="V62" s="31">
        <v>3.543198984483877</v>
      </c>
      <c r="W62" s="31">
        <v>3.5924389264575827</v>
      </c>
      <c r="X62" s="31">
        <v>3.578180993029392</v>
      </c>
      <c r="Y62" s="31">
        <v>3.6114110415660488</v>
      </c>
      <c r="Z62" s="31">
        <v>3.650566510424342</v>
      </c>
      <c r="AA62" s="31">
        <v>3.5651927732274555</v>
      </c>
      <c r="AB62" s="31">
        <v>3.5909983364025564</v>
      </c>
      <c r="AC62" s="31">
        <v>3.518432804297566</v>
      </c>
      <c r="AD62" s="31">
        <v>3.5035572297586004</v>
      </c>
      <c r="AE62" s="31">
        <v>3.503213360815188</v>
      </c>
      <c r="AF62" s="31">
        <v>3.393732395955104</v>
      </c>
      <c r="AG62" s="31">
        <v>3.36969739677954</v>
      </c>
      <c r="AH62" s="31">
        <v>3.3796254651704376</v>
      </c>
      <c r="AI62" s="31">
        <v>3.3796432421890055</v>
      </c>
      <c r="AJ62" s="31">
        <v>3.3717812569153516</v>
      </c>
      <c r="AK62" s="31">
        <v>3.418811817528151</v>
      </c>
      <c r="AL62" s="31">
        <v>3.479090784723204</v>
      </c>
      <c r="AM62" s="31">
        <v>3.623343111354088</v>
      </c>
      <c r="AN62" s="31">
        <v>3.65900046344479</v>
      </c>
      <c r="AO62" s="31">
        <v>3.5198680651113223</v>
      </c>
      <c r="AP62" s="31">
        <v>3.5247104269212746</v>
      </c>
      <c r="AQ62" s="31">
        <v>3.417254109753247</v>
      </c>
      <c r="AR62" s="31">
        <v>3.287741091456709</v>
      </c>
      <c r="AS62" s="31">
        <v>3.118270496859465</v>
      </c>
      <c r="AT62" s="31">
        <v>2.7151973118934465</v>
      </c>
      <c r="AU62" s="31">
        <v>2.426185248409541</v>
      </c>
      <c r="AV62" s="31">
        <v>2.242545323767374</v>
      </c>
      <c r="AW62" s="31">
        <v>2.1184824405238354</v>
      </c>
      <c r="AX62" s="31">
        <v>2.032794656739222</v>
      </c>
      <c r="AY62" s="31">
        <v>1.9579786670699524</v>
      </c>
      <c r="AZ62" s="27">
        <v>1.869159296316396</v>
      </c>
      <c r="BA62" s="27">
        <v>1.7558096406406996</v>
      </c>
      <c r="BB62" s="27">
        <v>1.7247226702205745</v>
      </c>
      <c r="BC62" s="27">
        <v>1.7143990463950165</v>
      </c>
      <c r="BD62" s="27">
        <v>1.7271937305333878</v>
      </c>
      <c r="BE62" s="27">
        <v>1.7200614055623409</v>
      </c>
      <c r="BF62" s="27">
        <v>1.7131130209179228</v>
      </c>
      <c r="BG62" s="2">
        <v>1.692</v>
      </c>
      <c r="BH62" s="2">
        <v>1.764</v>
      </c>
      <c r="BI62" s="32">
        <v>1.836</v>
      </c>
      <c r="BJ62" s="27">
        <v>1.8108360778083055</v>
      </c>
      <c r="BK62" s="2">
        <v>1.862</v>
      </c>
      <c r="BL62" s="2">
        <v>1.738</v>
      </c>
      <c r="BM62" s="2">
        <v>1.746</v>
      </c>
      <c r="BN62" s="2">
        <v>1.75</v>
      </c>
      <c r="BO62" s="2">
        <v>1.797</v>
      </c>
      <c r="BP62" s="2">
        <v>1.866</v>
      </c>
      <c r="BQ62" s="27">
        <v>1.9033946734440907</v>
      </c>
      <c r="BR62" s="2">
        <v>1.91</v>
      </c>
      <c r="BS62" s="22">
        <v>1.9407038331047441</v>
      </c>
    </row>
    <row r="63" spans="1:71" s="2" customFormat="1" ht="12.75">
      <c r="A63" s="8" t="s">
        <v>48</v>
      </c>
      <c r="B63" s="23">
        <v>3.5580210653362316</v>
      </c>
      <c r="C63" s="23">
        <v>3.5776245997143303</v>
      </c>
      <c r="D63" s="23">
        <v>3.5722748558834305</v>
      </c>
      <c r="E63" s="23">
        <v>3.5010716071887047</v>
      </c>
      <c r="F63" s="23">
        <v>3.448950246118805</v>
      </c>
      <c r="G63" s="23">
        <v>3.4699157214384666</v>
      </c>
      <c r="H63" s="23">
        <v>3.4643999181933753</v>
      </c>
      <c r="I63" s="23">
        <v>3.387740177156877</v>
      </c>
      <c r="J63" s="23">
        <v>3.246106595204328</v>
      </c>
      <c r="K63" s="23">
        <v>3.0617529397251575</v>
      </c>
      <c r="L63" s="23">
        <v>3.0729901327680698</v>
      </c>
      <c r="M63" s="23">
        <v>2.9596997521486026</v>
      </c>
      <c r="N63" s="23">
        <v>2.833232245419211</v>
      </c>
      <c r="O63" s="23">
        <v>2.9330136489145193</v>
      </c>
      <c r="P63" s="23">
        <v>2.910029385352928</v>
      </c>
      <c r="Q63" s="23">
        <v>2.80155149612223</v>
      </c>
      <c r="R63" s="23">
        <v>2.673877660716085</v>
      </c>
      <c r="S63" s="23">
        <v>2.493674537867925</v>
      </c>
      <c r="T63" s="23">
        <v>2.397117711788374</v>
      </c>
      <c r="U63" s="23">
        <v>2.433246397071188</v>
      </c>
      <c r="V63" s="23">
        <v>2.398971359420827</v>
      </c>
      <c r="W63" s="23">
        <v>2.4296700178899764</v>
      </c>
      <c r="X63" s="23">
        <v>2.4883032131366383</v>
      </c>
      <c r="Y63" s="23">
        <v>2.5568290886292426</v>
      </c>
      <c r="Z63" s="23">
        <v>2.5970108069705335</v>
      </c>
      <c r="AA63" s="23">
        <v>2.5261019850475277</v>
      </c>
      <c r="AB63" s="23">
        <v>2.5240631928344346</v>
      </c>
      <c r="AC63" s="23">
        <v>2.466674737625184</v>
      </c>
      <c r="AD63" s="23">
        <v>2.4519652932816167</v>
      </c>
      <c r="AE63" s="23">
        <v>2.4352300345100075</v>
      </c>
      <c r="AF63" s="23">
        <v>2.3069446282174764</v>
      </c>
      <c r="AG63" s="23">
        <v>2.2782253556609775</v>
      </c>
      <c r="AH63" s="23">
        <v>2.2705461133390594</v>
      </c>
      <c r="AI63" s="23">
        <v>2.2688930518039276</v>
      </c>
      <c r="AJ63" s="23">
        <v>2.252538855497791</v>
      </c>
      <c r="AK63" s="23">
        <v>2.2537794710000303</v>
      </c>
      <c r="AL63" s="23">
        <v>2.1998057636386044</v>
      </c>
      <c r="AM63" s="23">
        <v>2.144652662557957</v>
      </c>
      <c r="AN63" s="23">
        <v>2.145102244564344</v>
      </c>
      <c r="AO63" s="23">
        <v>2.0807043754662393</v>
      </c>
      <c r="AP63" s="23">
        <v>2.0852524796622345</v>
      </c>
      <c r="AQ63" s="23">
        <v>2.0493679664509776</v>
      </c>
      <c r="AR63" s="23">
        <v>1.992525470643046</v>
      </c>
      <c r="AS63" s="23">
        <v>1.9323716614014568</v>
      </c>
      <c r="AT63" s="23">
        <v>1.669155628542096</v>
      </c>
      <c r="AU63" s="23">
        <v>1.522502905526057</v>
      </c>
      <c r="AV63" s="23">
        <v>1.4699673834167941</v>
      </c>
      <c r="AW63" s="23">
        <v>1.427820218270065</v>
      </c>
      <c r="AX63" s="23">
        <v>1.3738069823009913</v>
      </c>
      <c r="AY63" s="23">
        <v>1.3288803395144828</v>
      </c>
      <c r="AZ63" s="27">
        <v>1.292</v>
      </c>
      <c r="BA63" s="27">
        <v>1.198</v>
      </c>
      <c r="BB63" s="27">
        <v>1.187</v>
      </c>
      <c r="BC63" s="27">
        <v>1.199433273387338</v>
      </c>
      <c r="BD63" s="27">
        <v>1.241</v>
      </c>
      <c r="BE63" s="27">
        <v>1.2531150384931644</v>
      </c>
      <c r="BF63" s="2">
        <v>1.239</v>
      </c>
      <c r="BG63" s="2">
        <v>1.251</v>
      </c>
      <c r="BH63" s="2">
        <v>1.321</v>
      </c>
      <c r="BI63" s="9">
        <v>1.412</v>
      </c>
      <c r="BJ63" s="27">
        <v>1.4276175198446892</v>
      </c>
      <c r="BK63" s="27">
        <v>1.4478104137609498</v>
      </c>
      <c r="BL63" s="27">
        <v>1.3369896343560626</v>
      </c>
      <c r="BM63" s="2">
        <v>1.34</v>
      </c>
      <c r="BN63" s="27">
        <v>1.3666729248857192</v>
      </c>
      <c r="BO63" s="27">
        <v>1.4037867075110477</v>
      </c>
      <c r="BP63" s="27">
        <v>1.4795236055481265</v>
      </c>
      <c r="BQ63" s="27">
        <v>1.5224974610244797</v>
      </c>
      <c r="BR63" s="2">
        <v>1.543</v>
      </c>
      <c r="BS63" s="22">
        <v>1.5640997303811501</v>
      </c>
    </row>
    <row r="64" spans="1:69" s="2" customFormat="1" ht="12.75">
      <c r="A64" s="19" t="s">
        <v>49</v>
      </c>
      <c r="B64" s="54" t="s">
        <v>3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</row>
    <row r="65" spans="1:71" s="2" customFormat="1" ht="12.75">
      <c r="A65" s="8" t="s">
        <v>50</v>
      </c>
      <c r="B65" s="21">
        <v>28.25646281361334</v>
      </c>
      <c r="C65" s="21">
        <v>28.130442703102283</v>
      </c>
      <c r="D65" s="21">
        <v>28.095464051272113</v>
      </c>
      <c r="E65" s="21">
        <v>28.11165435889555</v>
      </c>
      <c r="F65" s="21">
        <v>28.005351892241123</v>
      </c>
      <c r="G65" s="21">
        <v>27.927919184191087</v>
      </c>
      <c r="H65" s="21">
        <v>27.669135613515106</v>
      </c>
      <c r="I65" s="21">
        <v>27.570308560275777</v>
      </c>
      <c r="J65" s="21">
        <v>27.37292989650797</v>
      </c>
      <c r="K65" s="21">
        <v>27.01921618296356</v>
      </c>
      <c r="L65" s="21">
        <v>26.902742372432044</v>
      </c>
      <c r="M65" s="21">
        <v>26.761493350562617</v>
      </c>
      <c r="N65" s="21">
        <v>26.654442862720153</v>
      </c>
      <c r="O65" s="21">
        <v>26.71981698498102</v>
      </c>
      <c r="P65" s="21">
        <v>26.75569296872545</v>
      </c>
      <c r="Q65" s="21">
        <v>26.729680437030847</v>
      </c>
      <c r="R65" s="21">
        <v>26.603040018353887</v>
      </c>
      <c r="S65" s="21">
        <v>26.483951756503107</v>
      </c>
      <c r="T65" s="21">
        <v>26.36586739787053</v>
      </c>
      <c r="U65" s="21">
        <v>26.273004482811512</v>
      </c>
      <c r="V65" s="21">
        <v>26.248052713567635</v>
      </c>
      <c r="W65" s="21">
        <v>26.246284015583306</v>
      </c>
      <c r="X65" s="21">
        <v>26.20360590622296</v>
      </c>
      <c r="Y65" s="21">
        <v>26.19634856762792</v>
      </c>
      <c r="Z65" s="21">
        <v>26.071968212304693</v>
      </c>
      <c r="AA65" s="21">
        <v>25.942533854870018</v>
      </c>
      <c r="AB65" s="21">
        <v>25.875569842909957</v>
      </c>
      <c r="AC65" s="21">
        <v>25.749385846867575</v>
      </c>
      <c r="AD65" s="21">
        <v>25.62836150374777</v>
      </c>
      <c r="AE65" s="21">
        <v>25.494929564232127</v>
      </c>
      <c r="AF65" s="21">
        <v>25.362275225234658</v>
      </c>
      <c r="AG65" s="21">
        <v>25.408958914000046</v>
      </c>
      <c r="AH65" s="21">
        <v>25.280158302359176</v>
      </c>
      <c r="AI65" s="21">
        <v>25.266371209256153</v>
      </c>
      <c r="AJ65" s="21">
        <v>25.19268753068142</v>
      </c>
      <c r="AK65" s="21">
        <v>25.132671713870472</v>
      </c>
      <c r="AL65" s="21">
        <v>25.127198739571195</v>
      </c>
      <c r="AM65" s="21">
        <v>25.067217492102266</v>
      </c>
      <c r="AN65" s="21">
        <v>25.106288251362912</v>
      </c>
      <c r="AO65" s="21">
        <v>25.09427005689293</v>
      </c>
      <c r="AP65" s="21">
        <v>25.109643260583518</v>
      </c>
      <c r="AQ65" s="21">
        <v>25.002296133452706</v>
      </c>
      <c r="AR65" s="21">
        <v>25.042658407372777</v>
      </c>
      <c r="AS65" s="21">
        <v>25.175310793421698</v>
      </c>
      <c r="AT65" s="21">
        <v>25.45598902538896</v>
      </c>
      <c r="AU65" s="21">
        <v>25.635472292433615</v>
      </c>
      <c r="AV65" s="21">
        <v>25.832733281558834</v>
      </c>
      <c r="AW65" s="21">
        <v>26.03773133102388</v>
      </c>
      <c r="AX65" s="21">
        <v>26.215094139194065</v>
      </c>
      <c r="AY65" s="21">
        <v>26.3917356201572</v>
      </c>
      <c r="AZ65" s="22">
        <v>26.593855838888544</v>
      </c>
      <c r="BA65" s="22">
        <v>26.834991465709294</v>
      </c>
      <c r="BB65" s="22">
        <v>27.01692137172895</v>
      </c>
      <c r="BC65" s="22">
        <v>27.26423908435042</v>
      </c>
      <c r="BD65" s="22">
        <v>27.446275077359292</v>
      </c>
      <c r="BE65" s="22">
        <v>27.704666320719625</v>
      </c>
      <c r="BF65" s="22">
        <v>27.910505859010087</v>
      </c>
      <c r="BG65" s="2">
        <v>28.07</v>
      </c>
      <c r="BH65" s="2">
        <v>28.28</v>
      </c>
      <c r="BI65" s="24">
        <v>28.491814146851937</v>
      </c>
      <c r="BJ65" s="22">
        <v>28.5</v>
      </c>
      <c r="BK65" s="41">
        <v>28.89</v>
      </c>
      <c r="BL65" s="41">
        <v>29.105654092014046</v>
      </c>
      <c r="BM65" s="22">
        <v>28.774736772417768</v>
      </c>
      <c r="BN65" s="22">
        <v>28.81600596488434</v>
      </c>
      <c r="BO65" s="22">
        <v>28.837964767120408</v>
      </c>
      <c r="BP65" s="22">
        <v>28.81797096053212</v>
      </c>
      <c r="BQ65" s="22">
        <v>28.794123241938195</v>
      </c>
      <c r="BR65" s="2">
        <v>28.86</v>
      </c>
      <c r="BS65" s="22">
        <v>28.851562176464988</v>
      </c>
    </row>
    <row r="66" spans="1:71" s="2" customFormat="1" ht="12.75" customHeight="1">
      <c r="A66" s="8" t="s">
        <v>51</v>
      </c>
      <c r="B66" s="21">
        <v>23.461537666876108</v>
      </c>
      <c r="C66" s="21">
        <v>23.402886684929687</v>
      </c>
      <c r="D66" s="21">
        <v>23.39483408469585</v>
      </c>
      <c r="E66" s="21">
        <v>23.38517566032172</v>
      </c>
      <c r="F66" s="21">
        <v>23.32852797397622</v>
      </c>
      <c r="G66" s="21">
        <v>23.22363998234649</v>
      </c>
      <c r="H66" s="21">
        <v>23.027192614963557</v>
      </c>
      <c r="I66" s="21">
        <v>23.021681390580564</v>
      </c>
      <c r="J66" s="21">
        <v>22.858991744738823</v>
      </c>
      <c r="K66" s="21">
        <v>22.797481184072307</v>
      </c>
      <c r="L66" s="21">
        <v>22.71917201277512</v>
      </c>
      <c r="M66" s="21">
        <v>22.637010398474466</v>
      </c>
      <c r="N66" s="21">
        <v>22.675118583907008</v>
      </c>
      <c r="O66" s="21">
        <v>22.64449894562814</v>
      </c>
      <c r="P66" s="21">
        <v>22.615070723979304</v>
      </c>
      <c r="Q66" s="21">
        <v>22.65477317958109</v>
      </c>
      <c r="R66" s="21">
        <v>22.652321324647968</v>
      </c>
      <c r="S66" s="21">
        <v>22.6212073972352</v>
      </c>
      <c r="T66" s="21">
        <v>22.55934386734434</v>
      </c>
      <c r="U66" s="21">
        <v>22.554324342220962</v>
      </c>
      <c r="V66" s="21">
        <v>22.638183282880323</v>
      </c>
      <c r="W66" s="21">
        <v>22.74179845174807</v>
      </c>
      <c r="X66" s="21">
        <v>22.71744747076201</v>
      </c>
      <c r="Y66" s="21">
        <v>22.746897211896822</v>
      </c>
      <c r="Z66" s="21">
        <v>22.703533818511517</v>
      </c>
      <c r="AA66" s="21">
        <v>22.75033612360637</v>
      </c>
      <c r="AB66" s="21">
        <v>22.75348951155248</v>
      </c>
      <c r="AC66" s="21">
        <v>22.74320091114782</v>
      </c>
      <c r="AD66" s="21">
        <v>22.71382870359361</v>
      </c>
      <c r="AE66" s="21">
        <v>22.694396346460554</v>
      </c>
      <c r="AF66" s="21">
        <v>22.685865489669485</v>
      </c>
      <c r="AG66" s="21">
        <v>22.71034608085703</v>
      </c>
      <c r="AH66" s="21">
        <v>22.65447344590926</v>
      </c>
      <c r="AI66" s="21">
        <v>22.64463495745842</v>
      </c>
      <c r="AJ66" s="21">
        <v>22.634214287146055</v>
      </c>
      <c r="AK66" s="21">
        <v>22.614053759415015</v>
      </c>
      <c r="AL66" s="21">
        <v>22.617568461036473</v>
      </c>
      <c r="AM66" s="21">
        <v>22.625048788814155</v>
      </c>
      <c r="AN66" s="21">
        <v>22.6580628819872</v>
      </c>
      <c r="AO66" s="21">
        <v>22.64953294711144</v>
      </c>
      <c r="AP66" s="21">
        <v>22.656916064505396</v>
      </c>
      <c r="AQ66" s="21">
        <v>22.52099245400442</v>
      </c>
      <c r="AR66" s="21">
        <v>22.52104216150072</v>
      </c>
      <c r="AS66" s="21">
        <v>22.6277514086323</v>
      </c>
      <c r="AT66" s="21">
        <v>22.82788790509042</v>
      </c>
      <c r="AU66" s="21">
        <v>23.010307803808633</v>
      </c>
      <c r="AV66" s="21">
        <v>23.18421233135856</v>
      </c>
      <c r="AW66" s="21">
        <v>23.387828887199753</v>
      </c>
      <c r="AX66" s="21">
        <v>23.59931803730905</v>
      </c>
      <c r="AY66" s="21">
        <v>23.83073095086842</v>
      </c>
      <c r="AZ66" s="22">
        <v>24.15864005832493</v>
      </c>
      <c r="BA66" s="22">
        <v>24.34786523262979</v>
      </c>
      <c r="BB66" s="22">
        <v>24.71555551379457</v>
      </c>
      <c r="BC66" s="22">
        <v>25.01002864856481</v>
      </c>
      <c r="BD66" s="22">
        <v>25.347372992680903</v>
      </c>
      <c r="BE66" s="22">
        <v>25.69177390106435</v>
      </c>
      <c r="BF66" s="22">
        <v>25.947158004415748</v>
      </c>
      <c r="BG66" s="2">
        <v>26.15</v>
      </c>
      <c r="BH66" s="22">
        <v>26.42</v>
      </c>
      <c r="BI66" s="24">
        <v>26.732726721722138</v>
      </c>
      <c r="BJ66" s="22">
        <v>26.53</v>
      </c>
      <c r="BK66" s="2">
        <v>27.47</v>
      </c>
      <c r="BL66" s="22">
        <v>27.29038058728214</v>
      </c>
      <c r="BM66" s="22">
        <v>26.91170380611953</v>
      </c>
      <c r="BN66" s="22">
        <v>26.988364482702213</v>
      </c>
      <c r="BO66" s="22">
        <v>27.05125627279363</v>
      </c>
      <c r="BP66" s="22">
        <v>27.063441945056304</v>
      </c>
      <c r="BQ66" s="27">
        <v>27.05806734854689</v>
      </c>
      <c r="BR66" s="2">
        <v>27.16</v>
      </c>
      <c r="BS66" s="22">
        <v>27.217031597742636</v>
      </c>
    </row>
    <row r="67" spans="1:71" s="2" customFormat="1" ht="12.75">
      <c r="A67" s="8" t="s">
        <v>52</v>
      </c>
      <c r="B67" s="23">
        <v>1.7256402166880722</v>
      </c>
      <c r="C67" s="23">
        <v>1.7351479308614501</v>
      </c>
      <c r="D67" s="23">
        <v>1.7325533051034638</v>
      </c>
      <c r="E67" s="23">
        <v>1.6980197294865218</v>
      </c>
      <c r="F67" s="23">
        <v>1.6727408693676202</v>
      </c>
      <c r="G67" s="23">
        <v>1.6829091248976562</v>
      </c>
      <c r="H67" s="23">
        <v>1.680233960323787</v>
      </c>
      <c r="I67" s="23">
        <v>1.6430539859210853</v>
      </c>
      <c r="J67" s="23">
        <v>1.5743616986740991</v>
      </c>
      <c r="K67" s="23">
        <v>1.4849501757667014</v>
      </c>
      <c r="L67" s="23">
        <v>1.4904002143925137</v>
      </c>
      <c r="M67" s="23">
        <v>1.4354543797920722</v>
      </c>
      <c r="N67" s="23">
        <v>1.3741176390283172</v>
      </c>
      <c r="O67" s="23">
        <v>1.422511619723542</v>
      </c>
      <c r="P67" s="23">
        <v>1.41136425189617</v>
      </c>
      <c r="Q67" s="23">
        <v>1.3587524756192815</v>
      </c>
      <c r="R67" s="23">
        <v>1.2968306654473012</v>
      </c>
      <c r="S67" s="23">
        <v>1.2094321508659436</v>
      </c>
      <c r="T67" s="23">
        <v>1.1626020902173615</v>
      </c>
      <c r="U67" s="23">
        <v>1.1801245025795262</v>
      </c>
      <c r="V67" s="23">
        <v>1.163501109319101</v>
      </c>
      <c r="W67" s="23">
        <v>1.1783899586766384</v>
      </c>
      <c r="X67" s="23">
        <v>1.2068270583712695</v>
      </c>
      <c r="Y67" s="23">
        <v>1.2400621079851826</v>
      </c>
      <c r="Z67" s="23">
        <v>1.2595502413807087</v>
      </c>
      <c r="AA67" s="23">
        <v>1.2251594627480509</v>
      </c>
      <c r="AB67" s="23">
        <v>1.2241706485247008</v>
      </c>
      <c r="AC67" s="23">
        <v>1.1963372477482141</v>
      </c>
      <c r="AD67" s="23">
        <v>1.1892031672415841</v>
      </c>
      <c r="AE67" s="23">
        <v>1.1810865667373536</v>
      </c>
      <c r="AF67" s="23">
        <v>1.118868144685476</v>
      </c>
      <c r="AG67" s="23">
        <v>1.104939297495574</v>
      </c>
      <c r="AH67" s="23">
        <v>1.1012148649694438</v>
      </c>
      <c r="AI67" s="23">
        <v>1.100413130124905</v>
      </c>
      <c r="AJ67" s="23">
        <v>1.0924813449164288</v>
      </c>
      <c r="AK67" s="23">
        <v>1.0930830434350147</v>
      </c>
      <c r="AL67" s="23">
        <v>1.0669057953647232</v>
      </c>
      <c r="AM67" s="23">
        <v>1.0401565413406093</v>
      </c>
      <c r="AN67" s="23">
        <v>1.0403745886137068</v>
      </c>
      <c r="AO67" s="23">
        <v>1.009141622101126</v>
      </c>
      <c r="AP67" s="23">
        <v>1.0113474526361836</v>
      </c>
      <c r="AQ67" s="23">
        <v>0.9939434637287241</v>
      </c>
      <c r="AR67" s="23">
        <v>0.9663748532618772</v>
      </c>
      <c r="AS67" s="23">
        <v>0.9372002557797066</v>
      </c>
      <c r="AT67" s="23">
        <v>0.8095404798429165</v>
      </c>
      <c r="AU67" s="23">
        <v>0.7384139091801376</v>
      </c>
      <c r="AV67" s="23">
        <v>0.7129341809571451</v>
      </c>
      <c r="AW67" s="23">
        <v>0.6924928058609815</v>
      </c>
      <c r="AX67" s="23">
        <v>0.6662963864159808</v>
      </c>
      <c r="AY67" s="23">
        <v>0.6445069646645242</v>
      </c>
      <c r="AZ67" s="27">
        <v>0.63</v>
      </c>
      <c r="BA67" s="27">
        <v>0.58</v>
      </c>
      <c r="BB67" s="27">
        <v>0.58</v>
      </c>
      <c r="BC67" s="27">
        <v>0.5835830448823314</v>
      </c>
      <c r="BD67" s="27">
        <v>0.6</v>
      </c>
      <c r="BE67" s="27">
        <v>0.6077079533126971</v>
      </c>
      <c r="BF67" s="27">
        <v>0.6011251271521122</v>
      </c>
      <c r="BG67" s="2">
        <v>0.607</v>
      </c>
      <c r="BH67" s="27">
        <v>0.641</v>
      </c>
      <c r="BI67" s="32">
        <v>0.6842826193163156</v>
      </c>
      <c r="BJ67" s="27">
        <v>0.6835142435334508</v>
      </c>
      <c r="BK67" s="27">
        <v>0.7021880506740606</v>
      </c>
      <c r="BL67" s="27">
        <v>0.648</v>
      </c>
      <c r="BM67" s="27">
        <v>0.65399</v>
      </c>
      <c r="BN67" s="27">
        <v>0.6686279205404643</v>
      </c>
      <c r="BO67" s="27">
        <v>0.6802850213073481</v>
      </c>
      <c r="BP67" s="27">
        <v>0.7214579659520404</v>
      </c>
      <c r="BQ67" s="27">
        <v>0.7820515581581982</v>
      </c>
      <c r="BR67" s="2">
        <v>0.749</v>
      </c>
      <c r="BS67" s="27">
        <v>0.7658384725271884</v>
      </c>
    </row>
    <row r="68" spans="1:71" s="2" customFormat="1" ht="12.75">
      <c r="A68" s="8" t="s">
        <v>53</v>
      </c>
      <c r="B68" s="23">
        <v>1.475</v>
      </c>
      <c r="C68" s="23">
        <v>1.487</v>
      </c>
      <c r="D68" s="23">
        <v>1.552</v>
      </c>
      <c r="E68" s="23">
        <v>1.54</v>
      </c>
      <c r="F68" s="23">
        <v>1.539</v>
      </c>
      <c r="G68" s="23">
        <v>1.583</v>
      </c>
      <c r="H68" s="23">
        <v>1.59</v>
      </c>
      <c r="I68" s="23">
        <v>1.525</v>
      </c>
      <c r="J68" s="23">
        <v>1.492</v>
      </c>
      <c r="K68" s="23">
        <v>1.407</v>
      </c>
      <c r="L68" s="23">
        <v>1.426</v>
      </c>
      <c r="M68" s="23">
        <v>1.385</v>
      </c>
      <c r="N68" s="23">
        <v>1.324</v>
      </c>
      <c r="O68" s="23">
        <v>1.364</v>
      </c>
      <c r="P68" s="23">
        <v>1.357</v>
      </c>
      <c r="Q68" s="23">
        <v>1.302</v>
      </c>
      <c r="R68" s="23">
        <v>1.251</v>
      </c>
      <c r="S68" s="23">
        <v>1.163</v>
      </c>
      <c r="T68" s="23">
        <v>1.119</v>
      </c>
      <c r="U68" s="23">
        <v>1.139</v>
      </c>
      <c r="V68" s="23">
        <v>1.125</v>
      </c>
      <c r="W68" s="23">
        <v>1.141</v>
      </c>
      <c r="X68" s="23">
        <v>1.171</v>
      </c>
      <c r="Y68" s="23">
        <v>1.213</v>
      </c>
      <c r="Z68" s="23">
        <v>1.234</v>
      </c>
      <c r="AA68" s="23">
        <v>1.209</v>
      </c>
      <c r="AB68" s="23">
        <v>1.193</v>
      </c>
      <c r="AC68" s="23">
        <v>1.171</v>
      </c>
      <c r="AD68" s="23">
        <v>1.174</v>
      </c>
      <c r="AE68" s="23">
        <v>1.17</v>
      </c>
      <c r="AF68" s="23">
        <v>1.098</v>
      </c>
      <c r="AG68" s="23">
        <v>1.09</v>
      </c>
      <c r="AH68" s="23">
        <v>1.084</v>
      </c>
      <c r="AI68" s="23">
        <v>1.086</v>
      </c>
      <c r="AJ68" s="23">
        <v>1.08</v>
      </c>
      <c r="AK68" s="23">
        <v>1.075</v>
      </c>
      <c r="AL68" s="23">
        <v>1.051</v>
      </c>
      <c r="AM68" s="23">
        <v>1.03</v>
      </c>
      <c r="AN68" s="23">
        <v>1.027</v>
      </c>
      <c r="AO68" s="23">
        <v>0.998</v>
      </c>
      <c r="AP68" s="23">
        <v>0.993</v>
      </c>
      <c r="AQ68" s="23">
        <v>0.98</v>
      </c>
      <c r="AR68" s="23">
        <v>0.957</v>
      </c>
      <c r="AS68" s="23">
        <v>0.915</v>
      </c>
      <c r="AT68" s="23">
        <v>0.801</v>
      </c>
      <c r="AU68" s="23">
        <v>0.73</v>
      </c>
      <c r="AV68" s="23">
        <v>0.7</v>
      </c>
      <c r="AW68" s="23">
        <v>0.685</v>
      </c>
      <c r="AX68" s="23">
        <v>0.661</v>
      </c>
      <c r="AY68" s="23">
        <v>0.641</v>
      </c>
      <c r="AZ68" s="27">
        <v>0.62</v>
      </c>
      <c r="BA68" s="27">
        <v>0.57</v>
      </c>
      <c r="BB68" s="27">
        <v>0.57</v>
      </c>
      <c r="BC68" s="27">
        <v>0.57</v>
      </c>
      <c r="BD68" s="27">
        <v>0.59</v>
      </c>
      <c r="BE68" s="27">
        <v>0.6</v>
      </c>
      <c r="BF68" s="27">
        <v>0.596</v>
      </c>
      <c r="BG68" s="2">
        <v>0.602</v>
      </c>
      <c r="BH68" s="27">
        <v>0.635</v>
      </c>
      <c r="BI68" s="32">
        <v>0.673</v>
      </c>
      <c r="BJ68" s="27">
        <v>0.6782438600865073</v>
      </c>
      <c r="BK68" s="27">
        <v>0.7065661243968195</v>
      </c>
      <c r="BL68" s="27">
        <v>0.6424766879443842</v>
      </c>
      <c r="BM68" s="27">
        <v>0.6465</v>
      </c>
      <c r="BN68" s="27">
        <v>0.6613451880349986</v>
      </c>
      <c r="BO68" s="27">
        <v>0.6753183734938126</v>
      </c>
      <c r="BP68" s="27">
        <v>0.7139618827726135</v>
      </c>
      <c r="BQ68" s="27">
        <v>0.7749726323375744</v>
      </c>
      <c r="BR68" s="2">
        <v>0.741</v>
      </c>
      <c r="BS68" s="27">
        <v>0.757751589242364</v>
      </c>
    </row>
    <row r="69" spans="1:71" s="2" customFormat="1" ht="12.75">
      <c r="A69" s="8" t="s">
        <v>54</v>
      </c>
      <c r="B69" s="21">
        <v>5.451484934095898</v>
      </c>
      <c r="C69" s="21">
        <v>4.703887091114663</v>
      </c>
      <c r="D69" s="21">
        <v>4.41859785499284</v>
      </c>
      <c r="E69" s="21">
        <v>4.378280217916226</v>
      </c>
      <c r="F69" s="21">
        <v>4.538097296645186</v>
      </c>
      <c r="G69" s="21">
        <v>4.700200727388358</v>
      </c>
      <c r="H69" s="21">
        <v>4.975564208518754</v>
      </c>
      <c r="I69" s="21">
        <v>4.837956856139781</v>
      </c>
      <c r="J69" s="21">
        <v>4.785971604153422</v>
      </c>
      <c r="K69" s="21">
        <v>4.640843013458557</v>
      </c>
      <c r="L69" s="21">
        <v>4.686573509504044</v>
      </c>
      <c r="M69" s="21">
        <v>4.412979751677929</v>
      </c>
      <c r="N69" s="21">
        <v>4.664355127842249</v>
      </c>
      <c r="O69" s="21">
        <v>4.67113484039532</v>
      </c>
      <c r="P69" s="21">
        <v>5.002279981760146</v>
      </c>
      <c r="Q69" s="21">
        <v>5.298309150342168</v>
      </c>
      <c r="R69" s="21">
        <v>5.3257604319959135</v>
      </c>
      <c r="S69" s="21">
        <v>5.749990416682639</v>
      </c>
      <c r="T69" s="21">
        <v>5.942843787735176</v>
      </c>
      <c r="U69" s="21">
        <v>6.16201561955927</v>
      </c>
      <c r="V69" s="21">
        <v>6.20673543913145</v>
      </c>
      <c r="W69" s="21">
        <v>6.042047204613015</v>
      </c>
      <c r="X69" s="21">
        <v>5.723426142593911</v>
      </c>
      <c r="Y69" s="21">
        <v>5.141185014310736</v>
      </c>
      <c r="Z69" s="21">
        <v>5.291376714279901</v>
      </c>
      <c r="AA69" s="21">
        <v>5.262676371325173</v>
      </c>
      <c r="AB69" s="21">
        <v>5.14583001750756</v>
      </c>
      <c r="AC69" s="21">
        <v>5.167718962266974</v>
      </c>
      <c r="AD69" s="21">
        <v>5.231336478610792</v>
      </c>
      <c r="AE69" s="21">
        <v>5.432703267947943</v>
      </c>
      <c r="AF69" s="21">
        <v>5.735478478896782</v>
      </c>
      <c r="AG69" s="21">
        <v>5.712641963733992</v>
      </c>
      <c r="AH69" s="21">
        <v>5.910378573268091</v>
      </c>
      <c r="AI69" s="21">
        <v>5.990619055853363</v>
      </c>
      <c r="AJ69" s="21">
        <v>6.259784334117905</v>
      </c>
      <c r="AK69" s="21">
        <v>6.58282310110872</v>
      </c>
      <c r="AL69" s="21">
        <v>6.851815930899921</v>
      </c>
      <c r="AM69" s="21">
        <v>7.06214020042169</v>
      </c>
      <c r="AN69" s="21">
        <v>6.830107938177601</v>
      </c>
      <c r="AO69" s="21">
        <v>7.20409532566288</v>
      </c>
      <c r="AP69" s="21">
        <v>7.6303022764025386</v>
      </c>
      <c r="AQ69" s="21">
        <v>8.975528195774434</v>
      </c>
      <c r="AR69" s="21">
        <v>9.795058469005427</v>
      </c>
      <c r="AS69" s="21">
        <v>10.583966405283828</v>
      </c>
      <c r="AT69" s="21">
        <v>11.73699057679611</v>
      </c>
      <c r="AU69" s="21">
        <v>12.628916131543102</v>
      </c>
      <c r="AV69" s="21">
        <v>14.058280734887266</v>
      </c>
      <c r="AW69" s="21">
        <v>15.132421322191522</v>
      </c>
      <c r="AX69" s="21">
        <v>15.348322762387017</v>
      </c>
      <c r="AY69" s="21">
        <v>16.939910059842074</v>
      </c>
      <c r="AZ69" s="22">
        <v>18.30003973557779</v>
      </c>
      <c r="BA69" s="22">
        <v>19.794324445396647</v>
      </c>
      <c r="BB69" s="22">
        <v>21.64592926423043</v>
      </c>
      <c r="BC69" s="22">
        <v>23.38532640092432</v>
      </c>
      <c r="BD69" s="22">
        <v>24.839690129359873</v>
      </c>
      <c r="BE69" s="22">
        <v>26.02837528604119</v>
      </c>
      <c r="BF69" s="22">
        <v>27.50822216473892</v>
      </c>
      <c r="BG69" s="2">
        <v>28.79</v>
      </c>
      <c r="BH69" s="22">
        <v>30.01</v>
      </c>
      <c r="BI69" s="9">
        <v>31.62</v>
      </c>
      <c r="BJ69" s="22">
        <v>32.96143022678365</v>
      </c>
      <c r="BK69" s="22">
        <v>34.04</v>
      </c>
      <c r="BL69" s="22">
        <v>35.367495288521944</v>
      </c>
      <c r="BM69" s="22">
        <v>36.98448</v>
      </c>
      <c r="BN69" s="22">
        <v>38.94208929187942</v>
      </c>
      <c r="BO69" s="22">
        <v>39.18024531491673</v>
      </c>
      <c r="BP69" s="22">
        <v>40.19667460083048</v>
      </c>
      <c r="BQ69" s="22">
        <v>40.07141748175749</v>
      </c>
      <c r="BR69" s="2">
        <v>39.99</v>
      </c>
      <c r="BS69" s="22">
        <v>40.24783538402216</v>
      </c>
    </row>
    <row r="70" spans="1:71" s="2" customFormat="1" ht="12.75">
      <c r="A70" s="8" t="s">
        <v>55</v>
      </c>
      <c r="B70" s="21">
        <v>24.720983907173796</v>
      </c>
      <c r="C70" s="21">
        <v>23.87296040932206</v>
      </c>
      <c r="D70" s="21">
        <v>25.504457245840438</v>
      </c>
      <c r="E70" s="21">
        <v>24.76848699441645</v>
      </c>
      <c r="F70" s="21">
        <v>26.94554633970429</v>
      </c>
      <c r="G70" s="21">
        <v>30.3269648130359</v>
      </c>
      <c r="H70" s="21">
        <v>28.569455474603778</v>
      </c>
      <c r="I70" s="21">
        <v>27.340836900980527</v>
      </c>
      <c r="J70" s="21">
        <v>29.007853591757332</v>
      </c>
      <c r="K70" s="21">
        <v>28.928379106085085</v>
      </c>
      <c r="L70" s="21">
        <v>30.824410756563836</v>
      </c>
      <c r="M70" s="21">
        <v>32.3585237258348</v>
      </c>
      <c r="N70" s="21">
        <v>33.04787714543812</v>
      </c>
      <c r="O70" s="21">
        <v>35.08054478859216</v>
      </c>
      <c r="P70" s="21">
        <v>37.26974514256876</v>
      </c>
      <c r="Q70" s="21">
        <v>38.74177084103854</v>
      </c>
      <c r="R70" s="21">
        <v>40.142935678944475</v>
      </c>
      <c r="S70" s="21">
        <v>42.3560190132282</v>
      </c>
      <c r="T70" s="21">
        <v>43.661063120541954</v>
      </c>
      <c r="U70" s="21">
        <v>43.90056723390057</v>
      </c>
      <c r="V70" s="21">
        <v>43.361279001754724</v>
      </c>
      <c r="W70" s="21">
        <v>44.428302061760064</v>
      </c>
      <c r="X70" s="21">
        <v>45.21668267411741</v>
      </c>
      <c r="Y70" s="21">
        <v>45.189189189189186</v>
      </c>
      <c r="Z70" s="21">
        <v>46.749111958952774</v>
      </c>
      <c r="AA70" s="21">
        <v>48.007751937984494</v>
      </c>
      <c r="AB70" s="21">
        <v>48.89421116999592</v>
      </c>
      <c r="AC70" s="21">
        <v>49.70352726535577</v>
      </c>
      <c r="AD70" s="21">
        <v>50.71974185090882</v>
      </c>
      <c r="AE70" s="21">
        <v>51.535888466154276</v>
      </c>
      <c r="AF70" s="21">
        <v>51.73153123812626</v>
      </c>
      <c r="AG70" s="21">
        <v>52.13067376891256</v>
      </c>
      <c r="AH70" s="21">
        <v>53.94489228435806</v>
      </c>
      <c r="AI70" s="21">
        <v>53.905876395960505</v>
      </c>
      <c r="AJ70" s="21">
        <v>54.62970835813281</v>
      </c>
      <c r="AK70" s="21">
        <v>54.518975413347036</v>
      </c>
      <c r="AL70" s="21">
        <v>55.22064500801805</v>
      </c>
      <c r="AM70" s="21">
        <v>55.96128993478195</v>
      </c>
      <c r="AN70" s="21">
        <v>55.00819522855582</v>
      </c>
      <c r="AO70" s="21">
        <v>55.07341867469879</v>
      </c>
      <c r="AP70" s="21">
        <v>55.450579114222045</v>
      </c>
      <c r="AQ70" s="21">
        <v>52.74566028427836</v>
      </c>
      <c r="AR70" s="21">
        <v>53.78495916274794</v>
      </c>
      <c r="AS70" s="21">
        <v>55.7995104665181</v>
      </c>
      <c r="AT70" s="21">
        <v>54.316443790128</v>
      </c>
      <c r="AU70" s="21">
        <v>53.83206788744975</v>
      </c>
      <c r="AV70" s="21">
        <v>54.15657036346692</v>
      </c>
      <c r="AW70" s="21">
        <v>53.53559370393266</v>
      </c>
      <c r="AX70" s="21">
        <v>51.49282667700659</v>
      </c>
      <c r="AY70" s="21">
        <v>50.388523610280934</v>
      </c>
      <c r="AZ70" s="22">
        <v>47.7563135124258</v>
      </c>
      <c r="BA70" s="22">
        <v>47.63997488727812</v>
      </c>
      <c r="BB70" s="22">
        <v>45.26492170797943</v>
      </c>
      <c r="BC70" s="2">
        <v>42.98</v>
      </c>
      <c r="BD70" s="2">
        <v>44.12</v>
      </c>
      <c r="BE70" s="22">
        <v>41.183136899365365</v>
      </c>
      <c r="BF70" s="2">
        <v>37.54</v>
      </c>
      <c r="BG70" s="2">
        <v>37.95</v>
      </c>
      <c r="BH70" s="22">
        <v>37.33</v>
      </c>
      <c r="BI70" s="9">
        <v>35.03</v>
      </c>
      <c r="BJ70" s="22">
        <v>31.1966</v>
      </c>
      <c r="BK70" s="2">
        <v>29.47</v>
      </c>
      <c r="BL70" s="22">
        <v>33.32163906820095</v>
      </c>
      <c r="BM70" s="22">
        <v>32.67713632677136</v>
      </c>
      <c r="BN70" s="22">
        <v>30.330012453300125</v>
      </c>
      <c r="BO70" s="22">
        <v>28.744020605911935</v>
      </c>
      <c r="BP70" s="22">
        <v>27.374260355029584</v>
      </c>
      <c r="BQ70" s="22">
        <v>26.481240040562078</v>
      </c>
      <c r="BR70" s="2">
        <v>28.29</v>
      </c>
      <c r="BS70" s="22">
        <v>24.23980649619903</v>
      </c>
    </row>
    <row r="71" spans="1:71" s="2" customFormat="1" ht="12.75">
      <c r="A71" s="8" t="s">
        <v>56</v>
      </c>
      <c r="B71" s="10" t="s">
        <v>26</v>
      </c>
      <c r="C71" s="10" t="s">
        <v>26</v>
      </c>
      <c r="D71" s="10" t="s">
        <v>26</v>
      </c>
      <c r="E71" s="10" t="s">
        <v>26</v>
      </c>
      <c r="F71" s="10" t="s">
        <v>26</v>
      </c>
      <c r="G71" s="10" t="s">
        <v>26</v>
      </c>
      <c r="H71" s="10" t="s">
        <v>26</v>
      </c>
      <c r="I71" s="10" t="s">
        <v>26</v>
      </c>
      <c r="J71" s="10" t="s">
        <v>26</v>
      </c>
      <c r="K71" s="10" t="s">
        <v>26</v>
      </c>
      <c r="L71" s="10" t="s">
        <v>26</v>
      </c>
      <c r="M71" s="10" t="s">
        <v>26</v>
      </c>
      <c r="N71" s="10" t="s">
        <v>26</v>
      </c>
      <c r="O71" s="10" t="s">
        <v>26</v>
      </c>
      <c r="P71" s="10" t="s">
        <v>26</v>
      </c>
      <c r="Q71" s="10" t="s">
        <v>26</v>
      </c>
      <c r="R71" s="10" t="s">
        <v>26</v>
      </c>
      <c r="S71" s="10" t="s">
        <v>26</v>
      </c>
      <c r="T71" s="10" t="s">
        <v>26</v>
      </c>
      <c r="U71" s="10" t="s">
        <v>26</v>
      </c>
      <c r="V71" s="10" t="s">
        <v>26</v>
      </c>
      <c r="W71" s="23">
        <v>0.9068141176036766</v>
      </c>
      <c r="X71" s="23">
        <v>0.8178338145062488</v>
      </c>
      <c r="Y71" s="23">
        <v>0.7756255243171783</v>
      </c>
      <c r="Z71" s="23">
        <v>0.7803116749020889</v>
      </c>
      <c r="AA71" s="23">
        <v>0.7683219979093652</v>
      </c>
      <c r="AB71" s="23">
        <v>0.7940094719916735</v>
      </c>
      <c r="AC71" s="23">
        <v>0.7913484038487608</v>
      </c>
      <c r="AD71" s="23">
        <v>0.7847663719422319</v>
      </c>
      <c r="AE71" s="23">
        <v>0.8068991762733965</v>
      </c>
      <c r="AF71" s="23">
        <v>0.8315560631926078</v>
      </c>
      <c r="AG71" s="23">
        <v>0.8392006433662883</v>
      </c>
      <c r="AH71" s="23">
        <v>0.858150916896934</v>
      </c>
      <c r="AI71" s="23">
        <v>0.8623747926811063</v>
      </c>
      <c r="AJ71" s="23">
        <v>0.8727462071110955</v>
      </c>
      <c r="AK71" s="23">
        <v>0.9191370806130691</v>
      </c>
      <c r="AL71" s="23">
        <v>1.0264905993383335</v>
      </c>
      <c r="AM71" s="23">
        <v>1.2532476272360138</v>
      </c>
      <c r="AN71" s="23">
        <v>1.288530384410063</v>
      </c>
      <c r="AO71" s="23">
        <v>1.2307963457859117</v>
      </c>
      <c r="AP71" s="23">
        <v>1.2296616369476496</v>
      </c>
      <c r="AQ71" s="23">
        <v>1.1720834467714594</v>
      </c>
      <c r="AR71" s="23">
        <v>1.104767237829893</v>
      </c>
      <c r="AS71" s="23">
        <v>1.003877530486805</v>
      </c>
      <c r="AT71" s="23">
        <v>0.8928269778970772</v>
      </c>
      <c r="AU71" s="23">
        <v>0.7560442697465538</v>
      </c>
      <c r="AV71" s="23">
        <v>0.6265874393982678</v>
      </c>
      <c r="AW71" s="23">
        <v>0.5508856380018016</v>
      </c>
      <c r="AX71" s="23">
        <v>0.5176818718473057</v>
      </c>
      <c r="AY71" s="23">
        <v>0.4874011670514021</v>
      </c>
      <c r="AZ71" s="27">
        <v>0.45</v>
      </c>
      <c r="BA71" s="27">
        <v>0.44</v>
      </c>
      <c r="BB71" s="27">
        <v>0.42</v>
      </c>
      <c r="BC71" s="27">
        <v>0.3920114021140711</v>
      </c>
      <c r="BD71" s="27">
        <v>0.37</v>
      </c>
      <c r="BE71" s="27">
        <v>0.3454435917196689</v>
      </c>
      <c r="BF71" s="27">
        <v>0.34</v>
      </c>
      <c r="BG71" s="2">
        <v>0.319</v>
      </c>
      <c r="BH71" s="27">
        <v>0.319</v>
      </c>
      <c r="BI71" s="32">
        <v>0.3141992335063966</v>
      </c>
      <c r="BJ71" s="27">
        <v>0.29906599897266106</v>
      </c>
      <c r="BK71" s="42">
        <v>0.287</v>
      </c>
      <c r="BL71" s="43">
        <v>0.27345679000435136</v>
      </c>
      <c r="BM71" s="22">
        <v>0.273757649187262</v>
      </c>
      <c r="BN71" s="22">
        <v>0.263</v>
      </c>
      <c r="BO71" s="22">
        <v>0.253</v>
      </c>
      <c r="BP71" s="22">
        <v>0.24</v>
      </c>
      <c r="BQ71" s="2">
        <v>0.236</v>
      </c>
      <c r="BR71" s="2">
        <v>0.24</v>
      </c>
      <c r="BS71" s="22">
        <v>0.183</v>
      </c>
    </row>
    <row r="72" spans="1:71" s="2" customFormat="1" ht="12.75">
      <c r="A72" s="8" t="s">
        <v>57</v>
      </c>
      <c r="B72" s="10" t="s">
        <v>26</v>
      </c>
      <c r="C72" s="10" t="s">
        <v>26</v>
      </c>
      <c r="D72" s="10" t="s">
        <v>26</v>
      </c>
      <c r="E72" s="10" t="s">
        <v>26</v>
      </c>
      <c r="F72" s="10" t="s">
        <v>26</v>
      </c>
      <c r="G72" s="10" t="s">
        <v>26</v>
      </c>
      <c r="H72" s="10" t="s">
        <v>26</v>
      </c>
      <c r="I72" s="10" t="s">
        <v>26</v>
      </c>
      <c r="J72" s="21">
        <v>13.227378681924137</v>
      </c>
      <c r="K72" s="21">
        <v>19.426157683061092</v>
      </c>
      <c r="L72" s="21">
        <v>23.25945649620174</v>
      </c>
      <c r="M72" s="21">
        <v>27.50557423064299</v>
      </c>
      <c r="N72" s="21">
        <v>28.114680630248134</v>
      </c>
      <c r="O72" s="21">
        <v>21.736907872316255</v>
      </c>
      <c r="P72" s="21">
        <v>21.902644778841772</v>
      </c>
      <c r="Q72" s="21">
        <v>24.770124403264116</v>
      </c>
      <c r="R72" s="21">
        <v>29.752015859309438</v>
      </c>
      <c r="S72" s="21">
        <v>33.986276689538855</v>
      </c>
      <c r="T72" s="21">
        <v>35.590843579988835</v>
      </c>
      <c r="U72" s="21">
        <v>35.49718947420783</v>
      </c>
      <c r="V72" s="21">
        <v>34.27229469697901</v>
      </c>
      <c r="W72" s="21">
        <v>34.180962955004</v>
      </c>
      <c r="X72" s="21">
        <v>29.662789251760664</v>
      </c>
      <c r="Y72" s="21">
        <v>27.0878721859114</v>
      </c>
      <c r="Z72" s="21">
        <v>26.5657428885362</v>
      </c>
      <c r="AA72" s="21">
        <v>26.607164640344816</v>
      </c>
      <c r="AB72" s="21">
        <v>27.570428139423843</v>
      </c>
      <c r="AC72" s="21">
        <v>27.835462860448644</v>
      </c>
      <c r="AD72" s="21">
        <v>28.421772483101748</v>
      </c>
      <c r="AE72" s="21">
        <v>29.73267650586288</v>
      </c>
      <c r="AF72" s="21">
        <v>32.668198913497704</v>
      </c>
      <c r="AG72" s="21">
        <v>34.06490379493299</v>
      </c>
      <c r="AH72" s="21">
        <v>35.55133487853034</v>
      </c>
      <c r="AI72" s="21">
        <v>36.37925817049974</v>
      </c>
      <c r="AJ72" s="21">
        <v>37.54666374733154</v>
      </c>
      <c r="AK72" s="21">
        <v>40.07060510783827</v>
      </c>
      <c r="AL72" s="21">
        <v>46.38924704190961</v>
      </c>
      <c r="AM72" s="21">
        <v>58.86617232474948</v>
      </c>
      <c r="AN72" s="21">
        <v>60.961761436306915</v>
      </c>
      <c r="AO72" s="21">
        <v>60.38865833354043</v>
      </c>
      <c r="AP72" s="21">
        <v>60.25251897002115</v>
      </c>
      <c r="AQ72" s="21">
        <v>58.163601357855796</v>
      </c>
      <c r="AR72" s="21">
        <v>56.84360707761644</v>
      </c>
      <c r="AS72" s="21">
        <v>52.80023918568148</v>
      </c>
      <c r="AT72" s="21">
        <v>53.13306524218234</v>
      </c>
      <c r="AU72" s="21">
        <v>48.8973211390024</v>
      </c>
      <c r="AV72" s="21">
        <v>41.70269867302817</v>
      </c>
      <c r="AW72" s="21">
        <v>37.600242603949056</v>
      </c>
      <c r="AX72" s="21">
        <v>36.48099821993329</v>
      </c>
      <c r="AY72" s="21">
        <v>35.3192167416168</v>
      </c>
      <c r="AZ72" s="2">
        <v>33.36</v>
      </c>
      <c r="BA72" s="22">
        <v>35.1</v>
      </c>
      <c r="BB72" s="22">
        <v>34.1</v>
      </c>
      <c r="BC72" s="22">
        <v>31.238205276333524</v>
      </c>
      <c r="BD72" s="22">
        <v>28.4</v>
      </c>
      <c r="BE72" s="22">
        <v>26.410983981693363</v>
      </c>
      <c r="BF72" s="22">
        <v>26.316470196962417</v>
      </c>
      <c r="BG72" s="2">
        <v>24.57</v>
      </c>
      <c r="BH72" s="22">
        <v>23.35</v>
      </c>
      <c r="BI72" s="9">
        <v>21.55</v>
      </c>
      <c r="BJ72" s="2">
        <v>20.78</v>
      </c>
      <c r="BK72" s="2">
        <v>19.39</v>
      </c>
      <c r="BL72" s="2">
        <v>20.13</v>
      </c>
      <c r="BM72" s="22">
        <v>20.25609689363953</v>
      </c>
      <c r="BN72" s="22">
        <v>19.04</v>
      </c>
      <c r="BO72" s="2">
        <v>17.98</v>
      </c>
      <c r="BP72" s="2">
        <v>16.27</v>
      </c>
      <c r="BQ72" s="2">
        <v>15.63</v>
      </c>
      <c r="BR72" s="2">
        <v>15.64</v>
      </c>
      <c r="BS72" s="22">
        <v>11.678551454138702</v>
      </c>
    </row>
    <row r="73" spans="1:71" s="2" customFormat="1" ht="12.75">
      <c r="A73" s="8" t="s">
        <v>58</v>
      </c>
      <c r="B73" s="10" t="s">
        <v>26</v>
      </c>
      <c r="C73" s="10" t="s">
        <v>26</v>
      </c>
      <c r="D73" s="10" t="s">
        <v>26</v>
      </c>
      <c r="E73" s="10" t="s">
        <v>26</v>
      </c>
      <c r="F73" s="10" t="s">
        <v>26</v>
      </c>
      <c r="G73" s="10" t="s">
        <v>26</v>
      </c>
      <c r="H73" s="10" t="s">
        <v>26</v>
      </c>
      <c r="I73" s="10" t="s">
        <v>26</v>
      </c>
      <c r="J73" s="21">
        <v>9.481881754609027</v>
      </c>
      <c r="K73" s="21">
        <v>10.082683622800907</v>
      </c>
      <c r="L73" s="21">
        <v>9.620397614758959</v>
      </c>
      <c r="M73" s="21">
        <v>9.77895487419782</v>
      </c>
      <c r="N73" s="21">
        <v>10.029248042268138</v>
      </c>
      <c r="O73" s="21">
        <v>10.361240486197886</v>
      </c>
      <c r="P73" s="21">
        <v>10.38531691746466</v>
      </c>
      <c r="Q73" s="21">
        <v>9.819391858523623</v>
      </c>
      <c r="R73" s="21">
        <v>9.763691424540578</v>
      </c>
      <c r="S73" s="21">
        <v>10.054816575305708</v>
      </c>
      <c r="T73" s="21">
        <v>9.909500499889635</v>
      </c>
      <c r="U73" s="21">
        <v>9.451325672785156</v>
      </c>
      <c r="V73" s="21">
        <v>9.456418831687795</v>
      </c>
      <c r="W73" s="21">
        <v>9.276172056874755</v>
      </c>
      <c r="X73" s="21">
        <v>9.686754615028091</v>
      </c>
      <c r="Y73" s="21">
        <v>9.734503823315817</v>
      </c>
      <c r="Z73" s="21">
        <v>9.272372115736784</v>
      </c>
      <c r="AA73" s="21">
        <v>9.416297320375715</v>
      </c>
      <c r="AB73" s="21">
        <v>9.467014165207702</v>
      </c>
      <c r="AC73" s="21">
        <v>9.17940891907797</v>
      </c>
      <c r="AD73" s="21">
        <v>9.641420047969236</v>
      </c>
      <c r="AE73" s="21">
        <v>9.534240601056606</v>
      </c>
      <c r="AF73" s="21">
        <v>9.842248223986626</v>
      </c>
      <c r="AG73" s="21">
        <v>10.028552555879909</v>
      </c>
      <c r="AH73" s="21">
        <v>10.087775774744614</v>
      </c>
      <c r="AI73" s="21">
        <v>10.169894518416047</v>
      </c>
      <c r="AJ73" s="21">
        <v>10.177896983961903</v>
      </c>
      <c r="AK73" s="21">
        <v>10.22891499806939</v>
      </c>
      <c r="AL73" s="21">
        <v>10.803162903207403</v>
      </c>
      <c r="AM73" s="21">
        <v>9.932245149368649</v>
      </c>
      <c r="AN73" s="21">
        <v>9.983384931686967</v>
      </c>
      <c r="AO73" s="21">
        <v>9.573569245297085</v>
      </c>
      <c r="AP73" s="21">
        <v>9.626819256126385</v>
      </c>
      <c r="AQ73" s="21">
        <v>9.147793484318791</v>
      </c>
      <c r="AR73" s="21">
        <v>9.19903462805179</v>
      </c>
      <c r="AS73" s="21">
        <v>9.105364010708996</v>
      </c>
      <c r="AT73" s="21">
        <v>8.783986555428845</v>
      </c>
      <c r="AU73" s="21">
        <v>9.283583057663618</v>
      </c>
      <c r="AV73" s="21">
        <v>9.462750360320063</v>
      </c>
      <c r="AW73" s="21">
        <v>9.232428061190106</v>
      </c>
      <c r="AX73" s="21">
        <v>9.589893368819453</v>
      </c>
      <c r="AY73" s="21">
        <v>9.928826882900747</v>
      </c>
      <c r="AZ73" s="2">
        <v>9.25</v>
      </c>
      <c r="BA73" s="22">
        <v>9.3</v>
      </c>
      <c r="BB73" s="22">
        <v>9.3</v>
      </c>
      <c r="BC73" s="22">
        <v>9.507028692470634</v>
      </c>
      <c r="BD73" s="22">
        <v>8.8</v>
      </c>
      <c r="BE73" s="22">
        <v>8.979405034324943</v>
      </c>
      <c r="BF73" s="22">
        <v>8.889176305384131</v>
      </c>
      <c r="BG73" s="2">
        <v>8.96</v>
      </c>
      <c r="BH73" s="2">
        <v>8.82</v>
      </c>
      <c r="BI73" s="9">
        <v>7.64</v>
      </c>
      <c r="BJ73" s="2">
        <v>7.66</v>
      </c>
      <c r="BK73" s="2">
        <v>8.36</v>
      </c>
      <c r="BL73" s="2">
        <v>9.27</v>
      </c>
      <c r="BM73" s="22">
        <v>9.56168031665542</v>
      </c>
      <c r="BN73" s="22">
        <v>9.12</v>
      </c>
      <c r="BO73" s="2">
        <v>9.97</v>
      </c>
      <c r="BP73" s="2">
        <v>10.2</v>
      </c>
      <c r="BQ73" s="2">
        <v>9.36</v>
      </c>
      <c r="BR73" s="2">
        <v>8.45</v>
      </c>
      <c r="BS73" s="22">
        <v>12.370665548098433</v>
      </c>
    </row>
    <row r="74" spans="1:71" s="2" customFormat="1" ht="12.75">
      <c r="A74" s="19" t="s">
        <v>59</v>
      </c>
      <c r="B74" s="54" t="s">
        <v>3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S74" s="22"/>
    </row>
    <row r="75" spans="1:71" s="2" customFormat="1" ht="12.75">
      <c r="A75" s="8">
        <v>0</v>
      </c>
      <c r="B75" s="22">
        <v>58.941642675368925</v>
      </c>
      <c r="C75" s="33">
        <v>59.007947891201674</v>
      </c>
      <c r="D75" s="22">
        <v>61.8480581091538</v>
      </c>
      <c r="E75" s="22">
        <v>63.26567532448118</v>
      </c>
      <c r="F75" s="22">
        <v>64.48196196865663</v>
      </c>
      <c r="G75" s="22">
        <v>65.33020920415134</v>
      </c>
      <c r="H75" s="22">
        <v>65.88129094410327</v>
      </c>
      <c r="I75" s="22">
        <v>64.90598611657923</v>
      </c>
      <c r="J75" s="22">
        <v>66.72162068060611</v>
      </c>
      <c r="K75" s="22">
        <v>66.33797484335534</v>
      </c>
      <c r="L75" s="22">
        <v>67.60980809374107</v>
      </c>
      <c r="M75" s="22">
        <v>68.54422027570529</v>
      </c>
      <c r="N75" s="22">
        <v>68.02130736087342</v>
      </c>
      <c r="O75" s="22">
        <v>68.24451956115242</v>
      </c>
      <c r="P75" s="22">
        <v>68.75495692528027</v>
      </c>
      <c r="Q75" s="22">
        <v>67.85585404447201</v>
      </c>
      <c r="R75" s="22">
        <v>67.75791820929582</v>
      </c>
      <c r="S75" s="22">
        <v>68.2977006136966</v>
      </c>
      <c r="T75" s="22">
        <v>67.71541929166104</v>
      </c>
      <c r="U75" s="22">
        <v>66.86626644331362</v>
      </c>
      <c r="V75" s="22">
        <v>66.66810151410941</v>
      </c>
      <c r="W75" s="22">
        <v>66.59432381562546</v>
      </c>
      <c r="X75" s="22">
        <v>66.90642529663201</v>
      </c>
      <c r="Y75" s="22">
        <v>66.76682508372845</v>
      </c>
      <c r="Z75" s="22">
        <v>66.83896708298593</v>
      </c>
      <c r="AA75" s="22">
        <v>66.79287225188438</v>
      </c>
      <c r="AB75" s="22">
        <v>66.96818243566752</v>
      </c>
      <c r="AC75" s="22">
        <v>66.76122951587894</v>
      </c>
      <c r="AD75" s="22">
        <v>66.91056717576447</v>
      </c>
      <c r="AE75" s="22">
        <v>67.1346255807526</v>
      </c>
      <c r="AF75" s="22">
        <v>66.74598635683627</v>
      </c>
      <c r="AG75" s="22">
        <v>66.79638957267545</v>
      </c>
      <c r="AH75" s="22">
        <v>66.9862106897633</v>
      </c>
      <c r="AI75" s="22">
        <v>66.64263614028731</v>
      </c>
      <c r="AJ75" s="22">
        <v>66.7889753932722</v>
      </c>
      <c r="AK75" s="22">
        <v>66.9219108004232</v>
      </c>
      <c r="AL75" s="22">
        <v>67.06900645942636</v>
      </c>
      <c r="AM75" s="22">
        <v>67.23643473143865</v>
      </c>
      <c r="AN75" s="22">
        <v>67.121139267315</v>
      </c>
      <c r="AO75" s="22">
        <v>66.8771384564611</v>
      </c>
      <c r="AP75" s="22">
        <v>66.64755208601701</v>
      </c>
      <c r="AQ75" s="22">
        <v>66.77057014263252</v>
      </c>
      <c r="AR75" s="22">
        <v>67.57580993546776</v>
      </c>
      <c r="AS75" s="22">
        <v>68.33957300812466</v>
      </c>
      <c r="AT75" s="22">
        <v>68.3352175244378</v>
      </c>
      <c r="AU75" s="22">
        <v>68.3941695833025</v>
      </c>
      <c r="AV75" s="22">
        <v>68.87272468197655</v>
      </c>
      <c r="AW75" s="22">
        <v>68.89437943343897</v>
      </c>
      <c r="AX75" s="22">
        <v>68.61111080283465</v>
      </c>
      <c r="AY75" s="22">
        <v>68.95356357097319</v>
      </c>
      <c r="AZ75" s="2">
        <v>69.14</v>
      </c>
      <c r="BA75" s="22">
        <v>69.51310325873153</v>
      </c>
      <c r="BB75" s="22">
        <v>69.76697122130031</v>
      </c>
      <c r="BC75" s="22">
        <v>69.7737043337301</v>
      </c>
      <c r="BD75" s="2">
        <v>70.29</v>
      </c>
      <c r="BE75" s="34">
        <v>70.11291746318766</v>
      </c>
      <c r="BF75" s="22">
        <v>70.2329117667312</v>
      </c>
      <c r="BG75" s="2">
        <v>70.51</v>
      </c>
      <c r="BH75" s="2">
        <v>70.85</v>
      </c>
      <c r="BI75" s="35">
        <v>71.26764129014146</v>
      </c>
      <c r="BJ75" s="22">
        <v>71.62254534493346</v>
      </c>
      <c r="BK75" s="2">
        <v>72.17</v>
      </c>
      <c r="BL75" s="22">
        <v>72.46898671987938</v>
      </c>
      <c r="BM75" s="22">
        <v>72.8962370167764</v>
      </c>
      <c r="BN75" s="22">
        <v>73.19</v>
      </c>
      <c r="BO75" s="22">
        <v>73.0257494901406</v>
      </c>
      <c r="BP75" s="22">
        <v>73.70813180676187</v>
      </c>
      <c r="BQ75" s="22">
        <v>73.75169696285666</v>
      </c>
      <c r="BR75" s="22">
        <v>73.71453343996941</v>
      </c>
      <c r="BS75" s="22">
        <v>74.3110325481153</v>
      </c>
    </row>
    <row r="76" spans="1:71" s="2" customFormat="1" ht="12.75">
      <c r="A76" s="8">
        <v>-1</v>
      </c>
      <c r="B76" s="22">
        <v>66.27519369046641</v>
      </c>
      <c r="C76" s="22">
        <v>66.053189805085</v>
      </c>
      <c r="D76" s="22">
        <v>66.67764322371814</v>
      </c>
      <c r="E76" s="22">
        <v>66.92995958303584</v>
      </c>
      <c r="F76" s="22">
        <v>67.27247921422945</v>
      </c>
      <c r="G76" s="22">
        <v>67.78493901351919</v>
      </c>
      <c r="H76" s="22">
        <v>68.08728068331592</v>
      </c>
      <c r="I76" s="22">
        <v>67.42384371686138</v>
      </c>
      <c r="J76" s="22">
        <v>68.58828142170113</v>
      </c>
      <c r="K76" s="22">
        <v>67.74291082508473</v>
      </c>
      <c r="L76" s="22">
        <v>68.82497900234135</v>
      </c>
      <c r="M76" s="22">
        <v>69.69627100244168</v>
      </c>
      <c r="N76" s="22">
        <v>69.00047241263584</v>
      </c>
      <c r="O76" s="22">
        <v>69.3793628485516</v>
      </c>
      <c r="P76" s="22">
        <v>69.78278412667937</v>
      </c>
      <c r="Q76" s="22">
        <v>69.02689891858927</v>
      </c>
      <c r="R76" s="22">
        <v>68.85827108610266</v>
      </c>
      <c r="S76" s="22">
        <v>69.26468027802758</v>
      </c>
      <c r="T76" s="22">
        <v>68.57655174705343</v>
      </c>
      <c r="U76" s="22">
        <v>67.87742249397425</v>
      </c>
      <c r="V76" s="22">
        <v>67.67255914906598</v>
      </c>
      <c r="W76" s="22">
        <v>67.47798859056066</v>
      </c>
      <c r="X76" s="22">
        <v>68.0460665715952</v>
      </c>
      <c r="Y76" s="22">
        <v>67.74573403404325</v>
      </c>
      <c r="Z76" s="22">
        <v>67.69443377006955</v>
      </c>
      <c r="AA76" s="22">
        <v>67.64731865075404</v>
      </c>
      <c r="AB76" s="22">
        <v>67.92738612401745</v>
      </c>
      <c r="AC76" s="22">
        <v>67.50036115409746</v>
      </c>
      <c r="AD76" s="22">
        <v>67.6418684664626</v>
      </c>
      <c r="AE76" s="22">
        <v>67.79017870413789</v>
      </c>
      <c r="AF76" s="22">
        <v>67.34842465371933</v>
      </c>
      <c r="AG76" s="22">
        <v>67.33217143994503</v>
      </c>
      <c r="AH76" s="22">
        <v>67.389827100776</v>
      </c>
      <c r="AI76" s="22">
        <v>66.9920528965683</v>
      </c>
      <c r="AJ76" s="22">
        <v>67.09296001588201</v>
      </c>
      <c r="AK76" s="22">
        <v>67.1913235643117</v>
      </c>
      <c r="AL76" s="22">
        <v>67.24848545892675</v>
      </c>
      <c r="AM76" s="22">
        <v>67.32055677354825</v>
      </c>
      <c r="AN76" s="22">
        <v>67.20102515006175</v>
      </c>
      <c r="AO76" s="22">
        <v>66.86431070648769</v>
      </c>
      <c r="AP76" s="22">
        <v>66.58753184233927</v>
      </c>
      <c r="AQ76" s="22">
        <v>66.73226647580796</v>
      </c>
      <c r="AR76" s="22">
        <v>67.53271672099105</v>
      </c>
      <c r="AS76" s="22">
        <v>68.17395501221468</v>
      </c>
      <c r="AT76" s="22">
        <v>68.18223081835443</v>
      </c>
      <c r="AU76" s="22">
        <v>68.21986277198404</v>
      </c>
      <c r="AV76" s="22">
        <v>68.6283372013508</v>
      </c>
      <c r="AW76" s="22">
        <v>68.54124370438882</v>
      </c>
      <c r="AX76" s="22">
        <v>68.25482986553357</v>
      </c>
      <c r="AY76" s="22">
        <v>68.57288160985873</v>
      </c>
      <c r="AZ76" s="2">
        <v>68.83</v>
      </c>
      <c r="BA76" s="22">
        <v>68.99130436800942</v>
      </c>
      <c r="BB76" s="22">
        <v>69.27338455152459</v>
      </c>
      <c r="BC76" s="22">
        <v>69.3897129470726</v>
      </c>
      <c r="BD76" s="2">
        <v>69.82</v>
      </c>
      <c r="BE76" s="34">
        <v>69.68465575345468</v>
      </c>
      <c r="BF76" s="22">
        <v>69.76733035753384</v>
      </c>
      <c r="BG76" s="2">
        <v>69.99</v>
      </c>
      <c r="BH76" s="2">
        <v>70.33</v>
      </c>
      <c r="BI76" s="35">
        <v>70.75961946634293</v>
      </c>
      <c r="BJ76" s="22">
        <v>71.0748291648295</v>
      </c>
      <c r="BK76" s="22">
        <v>71.58696099707831</v>
      </c>
      <c r="BL76" s="22">
        <v>71.91830860895304</v>
      </c>
      <c r="BM76" s="22">
        <v>72.30067373908672</v>
      </c>
      <c r="BN76" s="22">
        <v>72.63061580546213</v>
      </c>
      <c r="BO76" s="22">
        <v>72.43971447721748</v>
      </c>
      <c r="BP76" s="22">
        <v>73.15832535740427</v>
      </c>
      <c r="BQ76" s="22">
        <v>73.13356642334801</v>
      </c>
      <c r="BR76" s="22">
        <v>73.10433224242158</v>
      </c>
      <c r="BS76" s="22">
        <v>73.72524187229669</v>
      </c>
    </row>
    <row r="77" spans="1:71" s="2" customFormat="1" ht="12.75">
      <c r="A77" s="8">
        <v>-20</v>
      </c>
      <c r="B77" s="22">
        <v>49.47153806579282</v>
      </c>
      <c r="C77" s="22">
        <v>49.28370733639024</v>
      </c>
      <c r="D77" s="22">
        <v>49.41078059833937</v>
      </c>
      <c r="E77" s="22">
        <v>49.62781533539205</v>
      </c>
      <c r="F77" s="22">
        <v>49.70496164432446</v>
      </c>
      <c r="G77" s="22">
        <v>50.182501932284495</v>
      </c>
      <c r="H77" s="22">
        <v>50.36204910685755</v>
      </c>
      <c r="I77" s="22">
        <v>49.81526237155163</v>
      </c>
      <c r="J77" s="22">
        <v>50.840608990159495</v>
      </c>
      <c r="K77" s="22">
        <v>50.03115787206889</v>
      </c>
      <c r="L77" s="22">
        <v>50.96787383146759</v>
      </c>
      <c r="M77" s="22">
        <v>51.75722326135999</v>
      </c>
      <c r="N77" s="22">
        <v>50.96181622182704</v>
      </c>
      <c r="O77" s="22">
        <v>51.43613461280969</v>
      </c>
      <c r="P77" s="22">
        <v>51.86937662565706</v>
      </c>
      <c r="Q77" s="22">
        <v>51.14694526200566</v>
      </c>
      <c r="R77" s="22">
        <v>50.96313284412761</v>
      </c>
      <c r="S77" s="22">
        <v>51.24689601515851</v>
      </c>
      <c r="T77" s="22">
        <v>50.606787024060075</v>
      </c>
      <c r="U77" s="22">
        <v>49.91093007724951</v>
      </c>
      <c r="V77" s="22">
        <v>49.62089320068812</v>
      </c>
      <c r="W77" s="22">
        <v>49.41827599563635</v>
      </c>
      <c r="X77" s="22">
        <v>49.92182288666816</v>
      </c>
      <c r="Y77" s="22">
        <v>49.67573954455711</v>
      </c>
      <c r="Z77" s="22">
        <v>49.5886915026364</v>
      </c>
      <c r="AA77" s="22">
        <v>49.517174406493865</v>
      </c>
      <c r="AB77" s="22">
        <v>49.72704330505052</v>
      </c>
      <c r="AC77" s="22">
        <v>49.30402480072907</v>
      </c>
      <c r="AD77" s="22">
        <v>49.34013388141771</v>
      </c>
      <c r="AE77" s="22">
        <v>49.49269389396568</v>
      </c>
      <c r="AF77" s="22">
        <v>49.052591468710204</v>
      </c>
      <c r="AG77" s="22">
        <v>49.00958242818684</v>
      </c>
      <c r="AH77" s="22">
        <v>49.05425653800474</v>
      </c>
      <c r="AI77" s="22">
        <v>48.605654031540055</v>
      </c>
      <c r="AJ77" s="22">
        <v>48.673162305387066</v>
      </c>
      <c r="AK77" s="22">
        <v>48.778379102144434</v>
      </c>
      <c r="AL77" s="22">
        <v>48.79744352580584</v>
      </c>
      <c r="AM77" s="22">
        <v>48.83615633944655</v>
      </c>
      <c r="AN77" s="22">
        <v>48.729769350819296</v>
      </c>
      <c r="AO77" s="22">
        <v>48.377349791206385</v>
      </c>
      <c r="AP77" s="22">
        <v>48.08850779388621</v>
      </c>
      <c r="AQ77" s="22">
        <v>48.28082105801922</v>
      </c>
      <c r="AR77" s="22">
        <v>49.03522072152393</v>
      </c>
      <c r="AS77" s="22">
        <v>49.65519873188809</v>
      </c>
      <c r="AT77" s="22">
        <v>49.68307442288112</v>
      </c>
      <c r="AU77" s="22">
        <v>49.69542051101551</v>
      </c>
      <c r="AV77" s="22">
        <v>50.098300499135135</v>
      </c>
      <c r="AW77" s="22">
        <v>50.05125242743671</v>
      </c>
      <c r="AX77" s="22">
        <v>49.75241314340504</v>
      </c>
      <c r="AY77" s="22">
        <v>50.03467394972847</v>
      </c>
      <c r="AZ77" s="2">
        <v>50.26</v>
      </c>
      <c r="BA77" s="22">
        <v>50.462739762035326</v>
      </c>
      <c r="BB77" s="22">
        <v>50.664578677931644</v>
      </c>
      <c r="BC77" s="22">
        <v>50.790789920780696</v>
      </c>
      <c r="BD77" s="2">
        <v>51.23</v>
      </c>
      <c r="BE77" s="34">
        <v>51.05583370857808</v>
      </c>
      <c r="BF77" s="22">
        <v>51.15858708189742</v>
      </c>
      <c r="BG77" s="2">
        <v>51.34</v>
      </c>
      <c r="BH77" s="2">
        <v>51.73</v>
      </c>
      <c r="BI77" s="35">
        <v>52.121915284974605</v>
      </c>
      <c r="BJ77" s="22">
        <v>52.39858672211519</v>
      </c>
      <c r="BK77" s="22">
        <v>52.94931575156485</v>
      </c>
      <c r="BL77" s="22">
        <v>53.270228845566535</v>
      </c>
      <c r="BM77" s="22">
        <v>53.62689745032405</v>
      </c>
      <c r="BN77" s="22">
        <v>53.950438999366476</v>
      </c>
      <c r="BO77" s="22">
        <v>53.768119273537515</v>
      </c>
      <c r="BP77" s="22">
        <v>54.42682953636598</v>
      </c>
      <c r="BQ77" s="22">
        <v>54.45385749752698</v>
      </c>
      <c r="BR77" s="22">
        <v>54.40195472109239</v>
      </c>
      <c r="BS77" s="22">
        <v>55.00551856434665</v>
      </c>
    </row>
    <row r="78" spans="1:71" s="2" customFormat="1" ht="12.75">
      <c r="A78" s="8">
        <v>-40</v>
      </c>
      <c r="B78" s="22">
        <v>31.99469611202473</v>
      </c>
      <c r="C78" s="22">
        <v>31.83100152441118</v>
      </c>
      <c r="D78" s="22">
        <v>31.62259039051361</v>
      </c>
      <c r="E78" s="22">
        <v>31.725911057330126</v>
      </c>
      <c r="F78" s="22">
        <v>31.59955895672104</v>
      </c>
      <c r="G78" s="22">
        <v>32.05886688034421</v>
      </c>
      <c r="H78" s="22">
        <v>32.136857383135585</v>
      </c>
      <c r="I78" s="22">
        <v>31.593456697825903</v>
      </c>
      <c r="J78" s="22">
        <v>32.502851453454525</v>
      </c>
      <c r="K78" s="22">
        <v>31.82684259896671</v>
      </c>
      <c r="L78" s="22">
        <v>32.727063672504755</v>
      </c>
      <c r="M78" s="22">
        <v>33.43995877937165</v>
      </c>
      <c r="N78" s="22">
        <v>32.6072541940275</v>
      </c>
      <c r="O78" s="22">
        <v>33.18672505804872</v>
      </c>
      <c r="P78" s="22">
        <v>33.54466749057242</v>
      </c>
      <c r="Q78" s="22">
        <v>32.83750628559997</v>
      </c>
      <c r="R78" s="22">
        <v>32.80429715698594</v>
      </c>
      <c r="S78" s="22">
        <v>33.03557565411765</v>
      </c>
      <c r="T78" s="22">
        <v>32.47638835238673</v>
      </c>
      <c r="U78" s="22">
        <v>31.80956686600617</v>
      </c>
      <c r="V78" s="22">
        <v>31.500473108891732</v>
      </c>
      <c r="W78" s="22">
        <v>31.282162184368694</v>
      </c>
      <c r="X78" s="22">
        <v>31.728774252494645</v>
      </c>
      <c r="Y78" s="22">
        <v>31.38979629746678</v>
      </c>
      <c r="Z78" s="22">
        <v>31.2840534274815</v>
      </c>
      <c r="AA78" s="22">
        <v>31.262442727219543</v>
      </c>
      <c r="AB78" s="22">
        <v>31.38379444257399</v>
      </c>
      <c r="AC78" s="22">
        <v>31.039074302436553</v>
      </c>
      <c r="AD78" s="22">
        <v>30.9838942128321</v>
      </c>
      <c r="AE78" s="22">
        <v>31.09532720390691</v>
      </c>
      <c r="AF78" s="22">
        <v>30.60466832723641</v>
      </c>
      <c r="AG78" s="22">
        <v>30.64381910085324</v>
      </c>
      <c r="AH78" s="22">
        <v>30.58876338531559</v>
      </c>
      <c r="AI78" s="22">
        <v>30.143892914116226</v>
      </c>
      <c r="AJ78" s="22">
        <v>30.18701381561804</v>
      </c>
      <c r="AK78" s="22">
        <v>30.29796710931067</v>
      </c>
      <c r="AL78" s="22">
        <v>30.222012566709</v>
      </c>
      <c r="AM78" s="22">
        <v>30.20964754074682</v>
      </c>
      <c r="AN78" s="22">
        <v>30.162825818946246</v>
      </c>
      <c r="AO78" s="22">
        <v>29.83382207796646</v>
      </c>
      <c r="AP78" s="22">
        <v>29.647867798824127</v>
      </c>
      <c r="AQ78" s="22">
        <v>29.819422676821578</v>
      </c>
      <c r="AR78" s="22">
        <v>30.607654963791514</v>
      </c>
      <c r="AS78" s="22">
        <v>31.04871342917608</v>
      </c>
      <c r="AT78" s="22">
        <v>31.01629072067642</v>
      </c>
      <c r="AU78" s="22">
        <v>31.009730517523575</v>
      </c>
      <c r="AV78" s="22">
        <v>31.345941402617452</v>
      </c>
      <c r="AW78" s="22">
        <v>31.387584887581674</v>
      </c>
      <c r="AX78" s="22">
        <v>31.093782735688418</v>
      </c>
      <c r="AY78" s="22">
        <v>31.31023332414243</v>
      </c>
      <c r="AZ78" s="2">
        <v>31.52</v>
      </c>
      <c r="BA78" s="22">
        <v>31.67751601199348</v>
      </c>
      <c r="BB78" s="22">
        <v>31.877182235026687</v>
      </c>
      <c r="BC78" s="22">
        <v>31.94726974504213</v>
      </c>
      <c r="BD78" s="2">
        <v>32.37</v>
      </c>
      <c r="BE78" s="34">
        <v>32.160943664502454</v>
      </c>
      <c r="BF78" s="22">
        <v>32.308327687586306</v>
      </c>
      <c r="BG78" s="2">
        <v>32.44</v>
      </c>
      <c r="BH78" s="2">
        <v>32.89</v>
      </c>
      <c r="BI78" s="35">
        <v>33.12720114723447</v>
      </c>
      <c r="BJ78" s="22">
        <v>33.38390838809111</v>
      </c>
      <c r="BK78" s="22">
        <v>33.92386766746821</v>
      </c>
      <c r="BL78" s="22">
        <v>34.25501702339708</v>
      </c>
      <c r="BM78" s="22">
        <v>34.536858491526424</v>
      </c>
      <c r="BN78" s="22">
        <v>34.86017664046389</v>
      </c>
      <c r="BO78" s="22">
        <v>34.71627885991171</v>
      </c>
      <c r="BP78" s="22">
        <v>35.28702168540373</v>
      </c>
      <c r="BQ78" s="22">
        <v>35.32925540979108</v>
      </c>
      <c r="BR78" s="22">
        <v>35.33950367956423</v>
      </c>
      <c r="BS78" s="22">
        <v>35.94998844436298</v>
      </c>
    </row>
    <row r="79" spans="1:71" s="2" customFormat="1" ht="12.75">
      <c r="A79" s="8">
        <v>-65</v>
      </c>
      <c r="B79" s="22">
        <v>12.897170998787423</v>
      </c>
      <c r="C79" s="22">
        <v>12.705329853939826</v>
      </c>
      <c r="D79" s="22">
        <v>12.474053076363809</v>
      </c>
      <c r="E79" s="22">
        <v>12.419902397634166</v>
      </c>
      <c r="F79" s="22">
        <v>12.292752108252111</v>
      </c>
      <c r="G79" s="22">
        <v>12.728268427186357</v>
      </c>
      <c r="H79" s="22">
        <v>12.703618381052303</v>
      </c>
      <c r="I79" s="22">
        <v>12.228505684568571</v>
      </c>
      <c r="J79" s="22">
        <v>12.940165681276431</v>
      </c>
      <c r="K79" s="22">
        <v>12.507368511887508</v>
      </c>
      <c r="L79" s="22">
        <v>12.975688925882086</v>
      </c>
      <c r="M79" s="22">
        <v>13.32237312757309</v>
      </c>
      <c r="N79" s="22">
        <v>12.554073392467862</v>
      </c>
      <c r="O79" s="22">
        <v>13.207145260786636</v>
      </c>
      <c r="P79" s="22">
        <v>13.472926483377739</v>
      </c>
      <c r="Q79" s="22">
        <v>12.862198602588823</v>
      </c>
      <c r="R79" s="22">
        <v>12.793824762678039</v>
      </c>
      <c r="S79" s="22">
        <v>13.203908264716208</v>
      </c>
      <c r="T79" s="22">
        <v>12.844389821766843</v>
      </c>
      <c r="U79" s="22">
        <v>12.440166793353916</v>
      </c>
      <c r="V79" s="22">
        <v>12.306625015160076</v>
      </c>
      <c r="W79" s="22">
        <v>12.056022268258673</v>
      </c>
      <c r="X79" s="22">
        <v>12.585116202649907</v>
      </c>
      <c r="Y79" s="22">
        <v>12.379131237514576</v>
      </c>
      <c r="Z79" s="22">
        <v>12.252761371920187</v>
      </c>
      <c r="AA79" s="22">
        <v>12.318806274362862</v>
      </c>
      <c r="AB79" s="22">
        <v>12.533827989327754</v>
      </c>
      <c r="AC79" s="22">
        <v>12.372242378360422</v>
      </c>
      <c r="AD79" s="22">
        <v>12.34046266557963</v>
      </c>
      <c r="AE79" s="22">
        <v>12.490041797806608</v>
      </c>
      <c r="AF79" s="22">
        <v>12.09441603740545</v>
      </c>
      <c r="AG79" s="22">
        <v>12.40744806022078</v>
      </c>
      <c r="AH79" s="22">
        <v>12.302302898213458</v>
      </c>
      <c r="AI79" s="22">
        <v>12.096050974923406</v>
      </c>
      <c r="AJ79" s="22">
        <v>12.308907291308469</v>
      </c>
      <c r="AK79" s="22">
        <v>12.293916036217158</v>
      </c>
      <c r="AL79" s="22">
        <v>12.142423684822141</v>
      </c>
      <c r="AM79" s="22">
        <v>12.380571872626476</v>
      </c>
      <c r="AN79" s="22">
        <v>12.268211804553673</v>
      </c>
      <c r="AO79" s="22">
        <v>12.277897821784112</v>
      </c>
      <c r="AP79" s="22">
        <v>12.219699713900567</v>
      </c>
      <c r="AQ79" s="22">
        <v>12.190028062724556</v>
      </c>
      <c r="AR79" s="22">
        <v>12.856297957395912</v>
      </c>
      <c r="AS79" s="22">
        <v>13.046665637986349</v>
      </c>
      <c r="AT79" s="22">
        <v>12.749471940720504</v>
      </c>
      <c r="AU79" s="22">
        <v>12.683050181953407</v>
      </c>
      <c r="AV79" s="22">
        <v>12.859992949361102</v>
      </c>
      <c r="AW79" s="22">
        <v>12.907496981321325</v>
      </c>
      <c r="AX79" s="22">
        <v>12.755949336270668</v>
      </c>
      <c r="AY79" s="22">
        <v>12.886498147030734</v>
      </c>
      <c r="AZ79" s="2">
        <v>12.91</v>
      </c>
      <c r="BA79" s="22">
        <v>14.723436647126615</v>
      </c>
      <c r="BB79" s="22">
        <v>13.194278080470548</v>
      </c>
      <c r="BC79" s="22">
        <v>13.174021854304886</v>
      </c>
      <c r="BD79" s="2">
        <v>13.33</v>
      </c>
      <c r="BE79" s="34">
        <v>13.200954827240585</v>
      </c>
      <c r="BF79" s="22">
        <v>13.205589107094331</v>
      </c>
      <c r="BG79" s="2">
        <v>13.41</v>
      </c>
      <c r="BH79" s="2">
        <v>13.77</v>
      </c>
      <c r="BI79" s="35">
        <v>13.87767282165994</v>
      </c>
      <c r="BJ79" s="22">
        <v>13.860184428960574</v>
      </c>
      <c r="BK79" s="22">
        <v>14.351275807373563</v>
      </c>
      <c r="BL79" s="22">
        <v>14.520157847303095</v>
      </c>
      <c r="BM79" s="22">
        <v>14.646507039679319</v>
      </c>
      <c r="BN79" s="22">
        <v>14.912904585536777</v>
      </c>
      <c r="BO79" s="22">
        <v>14.832406341417146</v>
      </c>
      <c r="BP79" s="22">
        <v>15.145636972055206</v>
      </c>
      <c r="BQ79" s="22">
        <v>15.194798344776197</v>
      </c>
      <c r="BR79" s="22">
        <v>15.196252248396213</v>
      </c>
      <c r="BS79" s="22">
        <v>15.691370394654182</v>
      </c>
    </row>
    <row r="80" spans="1:69" s="2" customFormat="1" ht="12.75">
      <c r="A80" s="19" t="s">
        <v>60</v>
      </c>
      <c r="B80" s="54" t="s">
        <v>3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</row>
    <row r="81" spans="1:71" s="2" customFormat="1" ht="15">
      <c r="A81" s="8">
        <v>0</v>
      </c>
      <c r="B81" s="22">
        <v>62.75665606221233</v>
      </c>
      <c r="C81" s="33">
        <v>63.6733884476892</v>
      </c>
      <c r="D81" s="22">
        <v>66.27182035199422</v>
      </c>
      <c r="E81" s="22">
        <v>67.51884108864404</v>
      </c>
      <c r="F81" s="22">
        <v>68.27643566689676</v>
      </c>
      <c r="G81" s="22">
        <v>69.76318322505983</v>
      </c>
      <c r="H81" s="22">
        <v>70.23707762355315</v>
      </c>
      <c r="I81" s="22">
        <v>69.23401928509882</v>
      </c>
      <c r="J81" s="22">
        <v>71.1767185158115</v>
      </c>
      <c r="K81" s="22">
        <v>71.01712743012088</v>
      </c>
      <c r="L81" s="22">
        <v>72.11722062725067</v>
      </c>
      <c r="M81" s="22">
        <v>72.9636016158239</v>
      </c>
      <c r="N81" s="22">
        <v>72.60385613920688</v>
      </c>
      <c r="O81" s="22">
        <v>73.10005709266723</v>
      </c>
      <c r="P81" s="22">
        <v>73.39780637802853</v>
      </c>
      <c r="Q81" s="22">
        <v>72.80259779878216</v>
      </c>
      <c r="R81" s="22">
        <v>73.21360929092853</v>
      </c>
      <c r="S81" s="22">
        <v>73.81779966167217</v>
      </c>
      <c r="T81" s="22">
        <v>73.47628223361015</v>
      </c>
      <c r="U81" s="22">
        <v>73.15209090980017</v>
      </c>
      <c r="V81" s="22">
        <v>72.87587694890318</v>
      </c>
      <c r="W81" s="22">
        <v>73.21624233547843</v>
      </c>
      <c r="X81" s="22">
        <v>73.71402949780956</v>
      </c>
      <c r="Y81" s="22">
        <v>73.32033591229795</v>
      </c>
      <c r="Z81" s="22">
        <v>73.64923611809009</v>
      </c>
      <c r="AA81" s="22">
        <v>73.81102119876698</v>
      </c>
      <c r="AB81" s="22">
        <v>74.01378460656515</v>
      </c>
      <c r="AC81" s="22">
        <v>74.16833620219734</v>
      </c>
      <c r="AD81" s="22">
        <v>74.01349243742598</v>
      </c>
      <c r="AE81" s="22">
        <v>74.51145799542007</v>
      </c>
      <c r="AF81" s="22">
        <v>74.24358112831882</v>
      </c>
      <c r="AG81" s="22">
        <v>74.63468851371528</v>
      </c>
      <c r="AH81" s="22">
        <v>74.71811861966292</v>
      </c>
      <c r="AI81" s="22">
        <v>74.49772536703522</v>
      </c>
      <c r="AJ81" s="22">
        <v>74.89245227374043</v>
      </c>
      <c r="AK81" s="22">
        <v>74.73222080698076</v>
      </c>
      <c r="AL81" s="22">
        <v>74.96191014352735</v>
      </c>
      <c r="AM81" s="22">
        <v>75.11221659405254</v>
      </c>
      <c r="AN81" s="22">
        <v>75.48169180099143</v>
      </c>
      <c r="AO81" s="22">
        <v>75.36164242398989</v>
      </c>
      <c r="AP81" s="22">
        <v>75.42657407218988</v>
      </c>
      <c r="AQ81" s="22">
        <v>75.21137665010504</v>
      </c>
      <c r="AR81" s="22">
        <v>76.27169005936634</v>
      </c>
      <c r="AS81" s="22">
        <v>76.64813671851526</v>
      </c>
      <c r="AT81" s="22">
        <v>76.4830915661079</v>
      </c>
      <c r="AU81" s="22">
        <v>76.33141916282041</v>
      </c>
      <c r="AV81" s="22">
        <v>76.80407389972368</v>
      </c>
      <c r="AW81" s="22">
        <v>76.71577508462114</v>
      </c>
      <c r="AX81" s="22">
        <v>76.70170293600438</v>
      </c>
      <c r="AY81" s="22">
        <v>77.02644949385416</v>
      </c>
      <c r="AZ81" s="2">
        <v>77.22</v>
      </c>
      <c r="BA81" s="22">
        <v>77.5354543398457</v>
      </c>
      <c r="BB81" s="22">
        <v>77.5748157704361</v>
      </c>
      <c r="BC81" s="22">
        <v>77.61636447444249</v>
      </c>
      <c r="BD81" s="2">
        <v>77.83</v>
      </c>
      <c r="BE81" s="34">
        <v>77.89544305815205</v>
      </c>
      <c r="BF81" s="22">
        <v>78.19978044994882</v>
      </c>
      <c r="BG81" s="2">
        <v>78.08</v>
      </c>
      <c r="BH81" s="2">
        <v>78.73</v>
      </c>
      <c r="BI81" s="35">
        <v>78.73758325507963</v>
      </c>
      <c r="BJ81" s="36">
        <v>78.84013512494946</v>
      </c>
      <c r="BK81" s="22">
        <v>79.36314248405174</v>
      </c>
      <c r="BL81" s="22">
        <v>79.4504222863061</v>
      </c>
      <c r="BM81" s="22">
        <v>79.60714849420289</v>
      </c>
      <c r="BN81" s="22">
        <v>80</v>
      </c>
      <c r="BO81" s="22">
        <v>79.72829211567966</v>
      </c>
      <c r="BP81" s="22">
        <v>80.40797669626298</v>
      </c>
      <c r="BQ81" s="22">
        <v>80.34305940468407</v>
      </c>
      <c r="BR81" s="22">
        <v>80.35005128289325</v>
      </c>
      <c r="BS81" s="52">
        <v>80.84028086188107</v>
      </c>
    </row>
    <row r="82" spans="1:71" s="2" customFormat="1" ht="15">
      <c r="A82" s="8">
        <v>-1</v>
      </c>
      <c r="B82" s="22">
        <v>69.11744840189125</v>
      </c>
      <c r="C82" s="22">
        <v>69.62219136193566</v>
      </c>
      <c r="D82" s="22">
        <v>70.25607901240491</v>
      </c>
      <c r="E82" s="22">
        <v>70.71938681720849</v>
      </c>
      <c r="F82" s="22">
        <v>70.65396579592479</v>
      </c>
      <c r="G82" s="22">
        <v>71.64749498943475</v>
      </c>
      <c r="H82" s="22">
        <v>71.85938675277589</v>
      </c>
      <c r="I82" s="22">
        <v>71.23579227872456</v>
      </c>
      <c r="J82" s="22">
        <v>72.5541660966186</v>
      </c>
      <c r="K82" s="22">
        <v>72.11249967857833</v>
      </c>
      <c r="L82" s="22">
        <v>73.04799571845022</v>
      </c>
      <c r="M82" s="22">
        <v>73.82416554518477</v>
      </c>
      <c r="N82" s="22">
        <v>73.24036707153391</v>
      </c>
      <c r="O82" s="22">
        <v>73.84990440709085</v>
      </c>
      <c r="P82" s="22">
        <v>74.1167441560651</v>
      </c>
      <c r="Q82" s="22">
        <v>73.71272596245015</v>
      </c>
      <c r="R82" s="22">
        <v>73.97636681965233</v>
      </c>
      <c r="S82" s="22">
        <v>74.46282186351289</v>
      </c>
      <c r="T82" s="22">
        <v>73.93343388055835</v>
      </c>
      <c r="U82" s="22">
        <v>73.88518098738469</v>
      </c>
      <c r="V82" s="22">
        <v>73.58564647550773</v>
      </c>
      <c r="W82" s="22">
        <v>73.77000823805865</v>
      </c>
      <c r="X82" s="22">
        <v>74.3264430217808</v>
      </c>
      <c r="Y82" s="22">
        <v>74.02300687696399</v>
      </c>
      <c r="Z82" s="22">
        <v>74.15728689137703</v>
      </c>
      <c r="AA82" s="22">
        <v>74.37049920882943</v>
      </c>
      <c r="AB82" s="22">
        <v>74.62565909511841</v>
      </c>
      <c r="AC82" s="22">
        <v>74.51117647521563</v>
      </c>
      <c r="AD82" s="22">
        <v>74.4285493439432</v>
      </c>
      <c r="AE82" s="22">
        <v>74.8829903464763</v>
      </c>
      <c r="AF82" s="22">
        <v>74.56425036289349</v>
      </c>
      <c r="AG82" s="22">
        <v>74.83339839630338</v>
      </c>
      <c r="AH82" s="22">
        <v>74.88626180641599</v>
      </c>
      <c r="AI82" s="22">
        <v>74.65083559310763</v>
      </c>
      <c r="AJ82" s="22">
        <v>75.03803485676703</v>
      </c>
      <c r="AK82" s="22">
        <v>74.79354769692331</v>
      </c>
      <c r="AL82" s="22">
        <v>74.89803229731436</v>
      </c>
      <c r="AM82" s="22">
        <v>75.0274662738854</v>
      </c>
      <c r="AN82" s="22">
        <v>75.29857923278567</v>
      </c>
      <c r="AO82" s="22">
        <v>75.2712981952659</v>
      </c>
      <c r="AP82" s="22">
        <v>75.19401808529595</v>
      </c>
      <c r="AQ82" s="22">
        <v>75.14899486055816</v>
      </c>
      <c r="AR82" s="22">
        <v>76.05207347162619</v>
      </c>
      <c r="AS82" s="22">
        <v>76.31283797894206</v>
      </c>
      <c r="AT82" s="22">
        <v>76.17894206743478</v>
      </c>
      <c r="AU82" s="22">
        <v>76.04031601921791</v>
      </c>
      <c r="AV82" s="22">
        <v>76.53208314066906</v>
      </c>
      <c r="AW82" s="22">
        <v>76.32908299500758</v>
      </c>
      <c r="AX82" s="22">
        <v>76.3230670802499</v>
      </c>
      <c r="AY82" s="22">
        <v>76.60784644951676</v>
      </c>
      <c r="AZ82" s="2">
        <v>76.77</v>
      </c>
      <c r="BA82" s="22">
        <v>76.94326470620565</v>
      </c>
      <c r="BB82" s="22">
        <v>77.20275200009175</v>
      </c>
      <c r="BC82" s="22">
        <v>77.16694452183216</v>
      </c>
      <c r="BD82" s="2">
        <v>77.33</v>
      </c>
      <c r="BE82" s="34">
        <v>77.39348966484725</v>
      </c>
      <c r="BF82" s="22">
        <v>77.65043808107184</v>
      </c>
      <c r="BG82" s="2">
        <v>77.51</v>
      </c>
      <c r="BH82" s="2">
        <v>78.15</v>
      </c>
      <c r="BI82" s="35">
        <v>78.11301024123999</v>
      </c>
      <c r="BJ82" s="36">
        <v>78.23623416290401</v>
      </c>
      <c r="BK82" s="22">
        <v>78.71315596576957</v>
      </c>
      <c r="BL82" s="22">
        <v>78.83234600684152</v>
      </c>
      <c r="BM82" s="22">
        <v>79.0295786177242</v>
      </c>
      <c r="BN82" s="22">
        <v>79.43629985616171</v>
      </c>
      <c r="BO82" s="22">
        <v>79.08929774374778</v>
      </c>
      <c r="BP82" s="22">
        <v>79.78969262342831</v>
      </c>
      <c r="BQ82" s="22">
        <v>79.64735688356352</v>
      </c>
      <c r="BR82" s="22">
        <v>79.71432944253966</v>
      </c>
      <c r="BS82" s="52">
        <v>80.20017963364566</v>
      </c>
    </row>
    <row r="83" spans="1:71" s="2" customFormat="1" ht="15">
      <c r="A83" s="8">
        <v>-20</v>
      </c>
      <c r="B83" s="22">
        <v>52.06556432331958</v>
      </c>
      <c r="C83" s="22">
        <v>52.59948476667644</v>
      </c>
      <c r="D83" s="22">
        <v>52.712150985778884</v>
      </c>
      <c r="E83" s="22">
        <v>53.06607031905014</v>
      </c>
      <c r="F83" s="22">
        <v>52.88303351761335</v>
      </c>
      <c r="G83" s="22">
        <v>53.719352390420354</v>
      </c>
      <c r="H83" s="22">
        <v>53.83400425884822</v>
      </c>
      <c r="I83" s="22">
        <v>53.26347832446771</v>
      </c>
      <c r="J83" s="22">
        <v>54.45089861902107</v>
      </c>
      <c r="K83" s="22">
        <v>54.03455677926535</v>
      </c>
      <c r="L83" s="22">
        <v>54.75703390135407</v>
      </c>
      <c r="M83" s="22">
        <v>55.49568677535998</v>
      </c>
      <c r="N83" s="22">
        <v>54.92968416746172</v>
      </c>
      <c r="O83" s="22">
        <v>55.55758823687717</v>
      </c>
      <c r="P83" s="22">
        <v>55.7360217900587</v>
      </c>
      <c r="Q83" s="22">
        <v>55.44607779471041</v>
      </c>
      <c r="R83" s="22">
        <v>55.63859347537656</v>
      </c>
      <c r="S83" s="22">
        <v>56.13877462461771</v>
      </c>
      <c r="T83" s="22">
        <v>55.592248829316965</v>
      </c>
      <c r="U83" s="22">
        <v>55.575472474862366</v>
      </c>
      <c r="V83" s="22">
        <v>55.2551056692349</v>
      </c>
      <c r="W83" s="22">
        <v>55.35247919111491</v>
      </c>
      <c r="X83" s="22">
        <v>55.89591113926909</v>
      </c>
      <c r="Y83" s="22">
        <v>55.63172270313704</v>
      </c>
      <c r="Z83" s="22">
        <v>55.705008972729054</v>
      </c>
      <c r="AA83" s="22">
        <v>55.961543774389526</v>
      </c>
      <c r="AB83" s="22">
        <v>56.15647033141585</v>
      </c>
      <c r="AC83" s="22">
        <v>55.97326753572553</v>
      </c>
      <c r="AD83" s="22">
        <v>55.96086089605032</v>
      </c>
      <c r="AE83" s="22">
        <v>56.30685902565552</v>
      </c>
      <c r="AF83" s="22">
        <v>56.00518721017069</v>
      </c>
      <c r="AG83" s="22">
        <v>56.28733993154595</v>
      </c>
      <c r="AH83" s="22">
        <v>56.285292195856094</v>
      </c>
      <c r="AI83" s="22">
        <v>56.07462485739073</v>
      </c>
      <c r="AJ83" s="22">
        <v>56.434606476105216</v>
      </c>
      <c r="AK83" s="22">
        <v>56.20479323123899</v>
      </c>
      <c r="AL83" s="22">
        <v>56.28287583300774</v>
      </c>
      <c r="AM83" s="22">
        <v>56.44966115805257</v>
      </c>
      <c r="AN83" s="22">
        <v>56.655843983512135</v>
      </c>
      <c r="AO83" s="22">
        <v>56.66647093307849</v>
      </c>
      <c r="AP83" s="22">
        <v>56.59024199046254</v>
      </c>
      <c r="AQ83" s="22">
        <v>56.53375082831463</v>
      </c>
      <c r="AR83" s="22">
        <v>57.43018137746894</v>
      </c>
      <c r="AS83" s="22">
        <v>57.688353808044205</v>
      </c>
      <c r="AT83" s="22">
        <v>57.508656419115624</v>
      </c>
      <c r="AU83" s="22">
        <v>57.37755537677582</v>
      </c>
      <c r="AV83" s="22">
        <v>57.848175508110685</v>
      </c>
      <c r="AW83" s="22">
        <v>57.67760442079744</v>
      </c>
      <c r="AX83" s="22">
        <v>57.706227197557105</v>
      </c>
      <c r="AY83" s="22">
        <v>57.93280939804887</v>
      </c>
      <c r="AZ83" s="2">
        <v>58.08</v>
      </c>
      <c r="BA83" s="22">
        <v>58.22654155737582</v>
      </c>
      <c r="BB83" s="22">
        <v>58.5070254379781</v>
      </c>
      <c r="BC83" s="22">
        <v>58.497108247011475</v>
      </c>
      <c r="BD83" s="2">
        <v>58.67</v>
      </c>
      <c r="BE83" s="34">
        <v>58.65468277437436</v>
      </c>
      <c r="BF83" s="22">
        <v>58.887124640554774</v>
      </c>
      <c r="BG83" s="2">
        <v>58.82</v>
      </c>
      <c r="BH83" s="2">
        <v>59.38</v>
      </c>
      <c r="BI83" s="35">
        <v>59.39473828101094</v>
      </c>
      <c r="BJ83" s="36">
        <v>59.50201882383358</v>
      </c>
      <c r="BK83" s="22">
        <v>59.964676976055664</v>
      </c>
      <c r="BL83" s="22">
        <v>60.03900210410162</v>
      </c>
      <c r="BM83" s="22">
        <v>60.277519045397135</v>
      </c>
      <c r="BN83" s="22">
        <v>60.63359201416843</v>
      </c>
      <c r="BO83" s="22">
        <v>60.34603671242219</v>
      </c>
      <c r="BP83" s="22">
        <v>60.988873764321895</v>
      </c>
      <c r="BQ83" s="22">
        <v>60.84065834254275</v>
      </c>
      <c r="BR83" s="22">
        <v>60.95728753554305</v>
      </c>
      <c r="BS83" s="52">
        <v>61.449298167214074</v>
      </c>
    </row>
    <row r="84" spans="1:71" s="2" customFormat="1" ht="15">
      <c r="A84" s="8">
        <v>-40</v>
      </c>
      <c r="B84" s="22">
        <v>34.34166981682461</v>
      </c>
      <c r="C84" s="22">
        <v>34.512209812592005</v>
      </c>
      <c r="D84" s="22">
        <v>34.43501457616265</v>
      </c>
      <c r="E84" s="22">
        <v>34.43227983670985</v>
      </c>
      <c r="F84" s="22">
        <v>34.20979957016968</v>
      </c>
      <c r="G84" s="22">
        <v>34.92652972213988</v>
      </c>
      <c r="H84" s="22">
        <v>35.002769847873246</v>
      </c>
      <c r="I84" s="22">
        <v>34.42605665405339</v>
      </c>
      <c r="J84" s="22">
        <v>35.453592780899726</v>
      </c>
      <c r="K84" s="22">
        <v>34.95496732010348</v>
      </c>
      <c r="L84" s="22">
        <v>35.64534663689565</v>
      </c>
      <c r="M84" s="22">
        <v>36.299199879303536</v>
      </c>
      <c r="N84" s="22">
        <v>35.71648289889669</v>
      </c>
      <c r="O84" s="22">
        <v>36.3447616752607</v>
      </c>
      <c r="P84" s="22">
        <v>36.5105887576398</v>
      </c>
      <c r="Q84" s="22">
        <v>36.24222990655243</v>
      </c>
      <c r="R84" s="22">
        <v>36.38188642920801</v>
      </c>
      <c r="S84" s="22">
        <v>36.844672739474056</v>
      </c>
      <c r="T84" s="22">
        <v>36.37853264865712</v>
      </c>
      <c r="U84" s="22">
        <v>36.29799762734663</v>
      </c>
      <c r="V84" s="22">
        <v>36.018667695779506</v>
      </c>
      <c r="W84" s="22">
        <v>36.07765332150282</v>
      </c>
      <c r="X84" s="22">
        <v>36.67221216535133</v>
      </c>
      <c r="Y84" s="22">
        <v>36.38878079510736</v>
      </c>
      <c r="Z84" s="22">
        <v>36.42259743428401</v>
      </c>
      <c r="AA84" s="22">
        <v>36.5952690829253</v>
      </c>
      <c r="AB84" s="22">
        <v>36.84176745737028</v>
      </c>
      <c r="AC84" s="22">
        <v>36.58436469457249</v>
      </c>
      <c r="AD84" s="22">
        <v>36.64240031649624</v>
      </c>
      <c r="AE84" s="22">
        <v>36.92812710754419</v>
      </c>
      <c r="AF84" s="22">
        <v>36.63187470657008</v>
      </c>
      <c r="AG84" s="22">
        <v>36.93827720027354</v>
      </c>
      <c r="AH84" s="22">
        <v>36.881501854500065</v>
      </c>
      <c r="AI84" s="22">
        <v>36.67195584015272</v>
      </c>
      <c r="AJ84" s="22">
        <v>36.98317776561005</v>
      </c>
      <c r="AK84" s="22">
        <v>36.82058966875547</v>
      </c>
      <c r="AL84" s="22">
        <v>36.88165077673096</v>
      </c>
      <c r="AM84" s="22">
        <v>37.0498358301557</v>
      </c>
      <c r="AN84" s="22">
        <v>37.2874777606888</v>
      </c>
      <c r="AO84" s="22">
        <v>37.267224511061144</v>
      </c>
      <c r="AP84" s="22">
        <v>37.21107138436855</v>
      </c>
      <c r="AQ84" s="22">
        <v>37.13838637187245</v>
      </c>
      <c r="AR84" s="22">
        <v>38.008491645404206</v>
      </c>
      <c r="AS84" s="22">
        <v>38.25608644567236</v>
      </c>
      <c r="AT84" s="22">
        <v>38.038121543499436</v>
      </c>
      <c r="AU84" s="22">
        <v>37.900334645615665</v>
      </c>
      <c r="AV84" s="22">
        <v>38.33183684477521</v>
      </c>
      <c r="AW84" s="22">
        <v>38.19274558866569</v>
      </c>
      <c r="AX84" s="22">
        <v>38.2345161810336</v>
      </c>
      <c r="AY84" s="22">
        <v>38.42474304202228</v>
      </c>
      <c r="AZ84" s="2">
        <v>38.51</v>
      </c>
      <c r="BA84" s="22">
        <v>38.687357748288576</v>
      </c>
      <c r="BB84" s="22">
        <v>38.95249830186053</v>
      </c>
      <c r="BC84" s="22">
        <v>38.954925850375695</v>
      </c>
      <c r="BD84" s="2">
        <v>39.08</v>
      </c>
      <c r="BE84" s="34">
        <v>39.10440863055199</v>
      </c>
      <c r="BF84" s="22">
        <v>39.28305779811089</v>
      </c>
      <c r="BG84" s="2">
        <v>39.28</v>
      </c>
      <c r="BH84" s="2">
        <v>39.75</v>
      </c>
      <c r="BI84" s="35">
        <v>39.78365900559708</v>
      </c>
      <c r="BJ84" s="36">
        <v>39.89767638442198</v>
      </c>
      <c r="BK84" s="22">
        <v>40.37003670260923</v>
      </c>
      <c r="BL84" s="22">
        <v>40.41633015943567</v>
      </c>
      <c r="BM84" s="22">
        <v>40.67505885515491</v>
      </c>
      <c r="BN84" s="22">
        <v>41.03318034885992</v>
      </c>
      <c r="BO84" s="22">
        <v>40.72237564024801</v>
      </c>
      <c r="BP84" s="22">
        <v>41.43548447833356</v>
      </c>
      <c r="BQ84" s="22">
        <v>41.24483152608595</v>
      </c>
      <c r="BR84" s="22">
        <v>41.33334965136254</v>
      </c>
      <c r="BS84" s="52">
        <v>41.86697624271558</v>
      </c>
    </row>
    <row r="85" spans="1:71" s="2" customFormat="1" ht="15">
      <c r="A85" s="8">
        <v>-65</v>
      </c>
      <c r="B85" s="22">
        <v>14.0913524938611</v>
      </c>
      <c r="C85" s="22">
        <v>14.048502018946394</v>
      </c>
      <c r="D85" s="22">
        <v>13.819435395524012</v>
      </c>
      <c r="E85" s="22">
        <v>13.717109638921226</v>
      </c>
      <c r="F85" s="22">
        <v>13.288955726590464</v>
      </c>
      <c r="G85" s="22">
        <v>13.988764285594668</v>
      </c>
      <c r="H85" s="22">
        <v>13.896936058090919</v>
      </c>
      <c r="I85" s="22">
        <v>13.34568004406573</v>
      </c>
      <c r="J85" s="22">
        <v>14.112670026596245</v>
      </c>
      <c r="K85" s="22">
        <v>13.601030764483898</v>
      </c>
      <c r="L85" s="22">
        <v>14.092804225497252</v>
      </c>
      <c r="M85" s="22">
        <v>14.637796320853779</v>
      </c>
      <c r="N85" s="22">
        <v>14.072993021616904</v>
      </c>
      <c r="O85" s="22">
        <v>14.655753279805749</v>
      </c>
      <c r="P85" s="22">
        <v>14.903502557588176</v>
      </c>
      <c r="Q85" s="22">
        <v>14.536826924374495</v>
      </c>
      <c r="R85" s="22">
        <v>14.686505369131547</v>
      </c>
      <c r="S85" s="22">
        <v>15.12091913603048</v>
      </c>
      <c r="T85" s="22">
        <v>14.818732936416385</v>
      </c>
      <c r="U85" s="22">
        <v>14.80888156515512</v>
      </c>
      <c r="V85" s="22">
        <v>14.509018444277388</v>
      </c>
      <c r="W85" s="22">
        <v>14.611605741466228</v>
      </c>
      <c r="X85" s="22">
        <v>15.065062179558932</v>
      </c>
      <c r="Y85" s="22">
        <v>14.857119240354365</v>
      </c>
      <c r="Z85" s="22">
        <v>14.920521440832669</v>
      </c>
      <c r="AA85" s="22">
        <v>14.989650309870001</v>
      </c>
      <c r="AB85" s="22">
        <v>15.157327626060356</v>
      </c>
      <c r="AC85" s="22">
        <v>15.040419532795603</v>
      </c>
      <c r="AD85" s="22">
        <v>15.216909541735909</v>
      </c>
      <c r="AE85" s="22">
        <v>15.327778590989602</v>
      </c>
      <c r="AF85" s="22">
        <v>15.125304331351934</v>
      </c>
      <c r="AG85" s="22">
        <v>15.359480047836753</v>
      </c>
      <c r="AH85" s="22">
        <v>15.287585763528643</v>
      </c>
      <c r="AI85" s="22">
        <v>15.195437938113555</v>
      </c>
      <c r="AJ85" s="22">
        <v>15.453664832940403</v>
      </c>
      <c r="AK85" s="22">
        <v>15.357511258091856</v>
      </c>
      <c r="AL85" s="22">
        <v>15.353705099569316</v>
      </c>
      <c r="AM85" s="22">
        <v>15.59641131836074</v>
      </c>
      <c r="AN85" s="22">
        <v>15.725444204387077</v>
      </c>
      <c r="AO85" s="22">
        <v>15.657117103109522</v>
      </c>
      <c r="AP85" s="22">
        <v>15.707719096733465</v>
      </c>
      <c r="AQ85" s="22">
        <v>15.657091210428243</v>
      </c>
      <c r="AR85" s="22">
        <v>16.342543678721164</v>
      </c>
      <c r="AS85" s="22">
        <v>16.52536455512472</v>
      </c>
      <c r="AT85" s="22">
        <v>16.223876863815367</v>
      </c>
      <c r="AU85" s="22">
        <v>16.068447146164836</v>
      </c>
      <c r="AV85" s="22">
        <v>16.41242322297983</v>
      </c>
      <c r="AW85" s="22">
        <v>16.3676489786044</v>
      </c>
      <c r="AX85" s="22">
        <v>16.283444446072178</v>
      </c>
      <c r="AY85" s="22">
        <v>16.46583500568474</v>
      </c>
      <c r="AZ85" s="22">
        <v>16.38</v>
      </c>
      <c r="BA85" s="22">
        <v>16.640787698216755</v>
      </c>
      <c r="BB85" s="22">
        <v>16.817135173773675</v>
      </c>
      <c r="BC85" s="22">
        <v>16.774772917025096</v>
      </c>
      <c r="BD85" s="22">
        <v>16.9</v>
      </c>
      <c r="BE85" s="34">
        <v>16.905078137972993</v>
      </c>
      <c r="BF85" s="22">
        <v>17.066030536635964</v>
      </c>
      <c r="BG85" s="2">
        <v>17.09</v>
      </c>
      <c r="BH85" s="2">
        <v>17.49</v>
      </c>
      <c r="BI85" s="35">
        <v>17.56174365610339</v>
      </c>
      <c r="BJ85" s="36">
        <v>17.47145054855678</v>
      </c>
      <c r="BK85" s="22">
        <v>17.945586313977365</v>
      </c>
      <c r="BL85" s="22">
        <v>17.964829549390807</v>
      </c>
      <c r="BM85" s="22">
        <v>18.18612078695003</v>
      </c>
      <c r="BN85" s="22">
        <v>18.47242821835255</v>
      </c>
      <c r="BO85" s="22">
        <v>18.240314305563814</v>
      </c>
      <c r="BP85" s="22">
        <v>18.86539485642749</v>
      </c>
      <c r="BQ85" s="22">
        <v>18.714200841302947</v>
      </c>
      <c r="BR85" s="22">
        <v>18.80239689569044</v>
      </c>
      <c r="BS85" s="52">
        <v>19.282885035485258</v>
      </c>
    </row>
    <row r="86" spans="1:71" s="2" customFormat="1" ht="12.75">
      <c r="A86" s="8" t="s">
        <v>61</v>
      </c>
      <c r="B86" s="21">
        <v>103.34834187382798</v>
      </c>
      <c r="C86" s="21">
        <v>102.3216077406793</v>
      </c>
      <c r="D86" s="21">
        <v>74.3771324287868</v>
      </c>
      <c r="E86" s="21">
        <v>62.42685928735725</v>
      </c>
      <c r="F86" s="21">
        <v>50.40179025531482</v>
      </c>
      <c r="G86" s="21">
        <v>44.3381501434973</v>
      </c>
      <c r="H86" s="21">
        <v>40.787396825077664</v>
      </c>
      <c r="I86" s="21">
        <v>46.66481692717164</v>
      </c>
      <c r="J86" s="21">
        <v>37.20301912685479</v>
      </c>
      <c r="K86" s="21">
        <v>32.46922980759396</v>
      </c>
      <c r="L86" s="21">
        <v>28.593403610369634</v>
      </c>
      <c r="M86" s="21">
        <v>27.78191142297874</v>
      </c>
      <c r="N86" s="21">
        <v>25.49494034493856</v>
      </c>
      <c r="O86" s="21">
        <v>26.205282360770095</v>
      </c>
      <c r="P86" s="21">
        <v>25.633647183406616</v>
      </c>
      <c r="Q86" s="21">
        <v>28.531754038240148</v>
      </c>
      <c r="R86" s="21">
        <v>27.02171804598971</v>
      </c>
      <c r="S86" s="21">
        <v>25.32984252679366</v>
      </c>
      <c r="T86" s="21">
        <v>23.150451748068612</v>
      </c>
      <c r="U86" s="21">
        <v>25.498627286289157</v>
      </c>
      <c r="V86" s="21">
        <v>25.686162695559467</v>
      </c>
      <c r="W86" s="21">
        <v>24.415496857768897</v>
      </c>
      <c r="X86" s="21">
        <v>25.37758844567966</v>
      </c>
      <c r="Y86" s="21">
        <v>24.851268920852473</v>
      </c>
      <c r="Z86" s="21">
        <v>22.83137777322334</v>
      </c>
      <c r="AA86" s="21">
        <v>23.697119274134913</v>
      </c>
      <c r="AB86" s="21">
        <v>24.45548720620354</v>
      </c>
      <c r="AC86" s="21">
        <v>21.520500738448554</v>
      </c>
      <c r="AD86" s="21">
        <v>21.817891469463934</v>
      </c>
      <c r="AE86" s="21">
        <v>20.939744612928973</v>
      </c>
      <c r="AF86" s="21">
        <v>20.904311251314404</v>
      </c>
      <c r="AG86" s="21">
        <v>19.219637688927005</v>
      </c>
      <c r="AH86" s="21">
        <v>17.944675980910837</v>
      </c>
      <c r="AI86" s="21">
        <v>17.533377510781833</v>
      </c>
      <c r="AJ86" s="21">
        <v>17.150468390519908</v>
      </c>
      <c r="AK86" s="21">
        <v>16.316344074094616</v>
      </c>
      <c r="AL86" s="21">
        <v>15.02214877550552</v>
      </c>
      <c r="AM86" s="21">
        <v>14.165654834178511</v>
      </c>
      <c r="AN86" s="21">
        <v>13.31058840489176</v>
      </c>
      <c r="AO86" s="21">
        <v>13.455489540166758</v>
      </c>
      <c r="AP86" s="21">
        <v>11.98914850791984</v>
      </c>
      <c r="AQ86" s="21">
        <v>13.224045106848758</v>
      </c>
      <c r="AR86" s="21">
        <v>12.580385852090032</v>
      </c>
      <c r="AS86" s="21">
        <v>10.633941247133341</v>
      </c>
      <c r="AT86" s="21">
        <v>11.194816935362361</v>
      </c>
      <c r="AU86" s="21">
        <v>10.988653198105068</v>
      </c>
      <c r="AV86" s="21">
        <v>10.229030487500623</v>
      </c>
      <c r="AW86" s="21">
        <v>8.695505066738848</v>
      </c>
      <c r="AX86" s="21">
        <v>8.787468306067868</v>
      </c>
      <c r="AY86" s="21">
        <v>8.306209202639488</v>
      </c>
      <c r="AZ86" s="2">
        <v>8.58</v>
      </c>
      <c r="BA86" s="2">
        <v>6.24</v>
      </c>
      <c r="BB86" s="2">
        <v>7.63</v>
      </c>
      <c r="BC86" s="2">
        <v>7.85</v>
      </c>
      <c r="BD86" s="2">
        <v>6.79</v>
      </c>
      <c r="BE86" s="21">
        <v>7.2019107110049605</v>
      </c>
      <c r="BF86" s="22">
        <v>6.585782131196201</v>
      </c>
      <c r="BG86" s="2">
        <v>6.14</v>
      </c>
      <c r="BH86" s="2">
        <v>5.86</v>
      </c>
      <c r="BI86" s="9">
        <v>5.65</v>
      </c>
      <c r="BJ86" s="22">
        <v>5.6944214534017545</v>
      </c>
      <c r="BK86" s="22">
        <v>5.528058108889889</v>
      </c>
      <c r="BL86" s="22">
        <v>5.780138651300982</v>
      </c>
      <c r="BM86" s="22">
        <v>5.490396366488517</v>
      </c>
      <c r="BN86" s="22">
        <v>5.78</v>
      </c>
      <c r="BO86" s="2">
        <v>5.13</v>
      </c>
      <c r="BP86" s="22">
        <v>5.403339298434596</v>
      </c>
      <c r="BQ86" s="22">
        <v>4.536907657541099</v>
      </c>
      <c r="BR86" s="22">
        <v>4.996616873991568</v>
      </c>
      <c r="BS86" s="22">
        <v>5.117958425351421</v>
      </c>
    </row>
    <row r="87" spans="1:71" s="2" customFormat="1" ht="12.75">
      <c r="A87" s="8" t="s">
        <v>62</v>
      </c>
      <c r="B87" s="21">
        <v>44.042879634179364</v>
      </c>
      <c r="C87" s="21">
        <v>41.44521820331204</v>
      </c>
      <c r="D87" s="21">
        <v>38.83004046655558</v>
      </c>
      <c r="E87" s="21">
        <v>26.855252007586458</v>
      </c>
      <c r="F87" s="21">
        <v>26.26385922083206</v>
      </c>
      <c r="G87" s="21">
        <v>26.433714314485673</v>
      </c>
      <c r="H87" s="21">
        <v>24.178873395196398</v>
      </c>
      <c r="I87" s="21">
        <v>24.40628500375086</v>
      </c>
      <c r="J87" s="21">
        <v>22.278926151470966</v>
      </c>
      <c r="K87" s="21">
        <v>21.570387880578696</v>
      </c>
      <c r="L87" s="21">
        <v>21.241460435235037</v>
      </c>
      <c r="M87" s="21">
        <v>21.86380338602777</v>
      </c>
      <c r="N87" s="21">
        <v>20.131348407013196</v>
      </c>
      <c r="O87" s="21">
        <v>19.963744005140093</v>
      </c>
      <c r="P87" s="21">
        <v>19.947512603881304</v>
      </c>
      <c r="Q87" s="21">
        <v>23.40458359542827</v>
      </c>
      <c r="R87" s="21">
        <v>22.38100499674659</v>
      </c>
      <c r="S87" s="21">
        <v>22.092678334214632</v>
      </c>
      <c r="T87" s="21">
        <v>20.348304307974335</v>
      </c>
      <c r="U87" s="21">
        <v>21.399290451177777</v>
      </c>
      <c r="V87" s="21">
        <v>21.85555252522748</v>
      </c>
      <c r="W87" s="21">
        <v>21.429775348534832</v>
      </c>
      <c r="X87" s="21">
        <v>22.028840239651913</v>
      </c>
      <c r="Y87" s="21">
        <v>21.494733897776296</v>
      </c>
      <c r="Z87" s="21">
        <v>21.099554234769688</v>
      </c>
      <c r="AA87" s="21">
        <v>21.71041178097062</v>
      </c>
      <c r="AB87" s="21">
        <v>22.000921714388763</v>
      </c>
      <c r="AC87" s="21">
        <v>19.732149136467303</v>
      </c>
      <c r="AD87" s="21">
        <v>20.191031309572526</v>
      </c>
      <c r="AE87" s="21">
        <v>18.585395051875498</v>
      </c>
      <c r="AF87" s="21">
        <v>18.338590956887487</v>
      </c>
      <c r="AG87" s="21">
        <v>17.258012648729768</v>
      </c>
      <c r="AH87" s="21">
        <v>16.68142261763372</v>
      </c>
      <c r="AI87" s="21">
        <v>14.795824144786156</v>
      </c>
      <c r="AJ87" s="21">
        <v>14.838787798729676</v>
      </c>
      <c r="AK87" s="21">
        <v>14.630358826465532</v>
      </c>
      <c r="AL87" s="21">
        <v>14.55163074663178</v>
      </c>
      <c r="AM87" s="21">
        <v>12.84432064376354</v>
      </c>
      <c r="AN87" s="21">
        <v>12.409600922611181</v>
      </c>
      <c r="AO87" s="21">
        <v>12.132408008387838</v>
      </c>
      <c r="AP87" s="21">
        <v>11.676605533260824</v>
      </c>
      <c r="AQ87" s="21">
        <v>11.696725171505301</v>
      </c>
      <c r="AR87" s="21">
        <v>11.454983922829582</v>
      </c>
      <c r="AS87" s="21">
        <v>10.238069236649558</v>
      </c>
      <c r="AT87" s="21">
        <v>9.356637034804882</v>
      </c>
      <c r="AU87" s="21">
        <v>9.393263548602405</v>
      </c>
      <c r="AV87" s="21">
        <v>8.599038637459875</v>
      </c>
      <c r="AW87" s="21">
        <v>7.612796264654633</v>
      </c>
      <c r="AX87" s="21">
        <v>8.526970233753604</v>
      </c>
      <c r="AY87" s="21">
        <v>8.092773420130552</v>
      </c>
      <c r="AZ87" s="22">
        <v>7.488531486283113</v>
      </c>
      <c r="BA87" s="2">
        <v>7.21</v>
      </c>
      <c r="BB87" s="2">
        <v>7.13</v>
      </c>
      <c r="BC87" s="2">
        <v>7.63</v>
      </c>
      <c r="BD87" s="2">
        <v>6.69</v>
      </c>
      <c r="BE87" s="2">
        <v>6.37</v>
      </c>
      <c r="BF87" s="22">
        <v>6.448394368279073</v>
      </c>
      <c r="BG87" s="22">
        <v>6.1</v>
      </c>
      <c r="BH87" s="2">
        <v>6.27</v>
      </c>
      <c r="BI87" s="9">
        <v>5.78</v>
      </c>
      <c r="BJ87" s="22">
        <v>5.412630571461575</v>
      </c>
      <c r="BK87" s="22">
        <v>5.349991991029953</v>
      </c>
      <c r="BL87" s="22">
        <v>5.330700888450148</v>
      </c>
      <c r="BM87" s="22">
        <v>4.9467137089440945</v>
      </c>
      <c r="BN87" s="22">
        <v>5.4</v>
      </c>
      <c r="BO87" s="2">
        <v>5.47</v>
      </c>
      <c r="BP87" s="22">
        <v>4.40078313148639</v>
      </c>
      <c r="BQ87" s="22">
        <v>4.490090834021469</v>
      </c>
      <c r="BR87" s="22">
        <v>4.96191814569996</v>
      </c>
      <c r="BS87" s="22">
        <v>4.977740386300698</v>
      </c>
    </row>
    <row r="88" spans="1:71" s="2" customFormat="1" ht="12.75">
      <c r="A88" s="8" t="s">
        <v>63</v>
      </c>
      <c r="B88" s="21">
        <v>41.65622085618877</v>
      </c>
      <c r="C88" s="21">
        <v>36.89538360668766</v>
      </c>
      <c r="D88" s="21">
        <v>30.796238990716496</v>
      </c>
      <c r="E88" s="21">
        <v>24.333158468181267</v>
      </c>
      <c r="F88" s="21">
        <v>21.37117282066931</v>
      </c>
      <c r="G88" s="21">
        <v>19.525703640300087</v>
      </c>
      <c r="H88" s="21">
        <v>17.955703901796575</v>
      </c>
      <c r="I88" s="21">
        <v>17.500590889005355</v>
      </c>
      <c r="J88" s="21">
        <v>15.44943820224719</v>
      </c>
      <c r="K88" s="21">
        <v>13.887783977906832</v>
      </c>
      <c r="L88" s="21">
        <v>14.059177487218928</v>
      </c>
      <c r="M88" s="21">
        <v>13.942467290147551</v>
      </c>
      <c r="N88" s="21">
        <v>12.88453974421626</v>
      </c>
      <c r="O88" s="21">
        <v>13.561577824181372</v>
      </c>
      <c r="P88" s="21">
        <v>13.697368723957734</v>
      </c>
      <c r="Q88" s="21">
        <v>17.04309434230984</v>
      </c>
      <c r="R88" s="21">
        <v>15.714583870452898</v>
      </c>
      <c r="S88" s="21">
        <v>15.244334962662988</v>
      </c>
      <c r="T88" s="21">
        <v>14.050019641220374</v>
      </c>
      <c r="U88" s="21">
        <v>15.870827013000039</v>
      </c>
      <c r="V88" s="21">
        <v>16.6984851114472</v>
      </c>
      <c r="W88" s="21">
        <v>16.252919505911247</v>
      </c>
      <c r="X88" s="21">
        <v>17.632184431737933</v>
      </c>
      <c r="Y88" s="21">
        <v>17.55726012070616</v>
      </c>
      <c r="Z88" s="21">
        <v>16.447199877030283</v>
      </c>
      <c r="AA88" s="21">
        <v>17.204477260391812</v>
      </c>
      <c r="AB88" s="21">
        <v>17.953393311559502</v>
      </c>
      <c r="AC88" s="21">
        <v>14.959862558146543</v>
      </c>
      <c r="AD88" s="21">
        <v>15.799506951583446</v>
      </c>
      <c r="AE88" s="21">
        <v>14.285714285714285</v>
      </c>
      <c r="AF88" s="21">
        <v>13.869610935856992</v>
      </c>
      <c r="AG88" s="21">
        <v>13.077500267981563</v>
      </c>
      <c r="AH88" s="21">
        <v>12.341013625861065</v>
      </c>
      <c r="AI88" s="21">
        <v>11.754098182568738</v>
      </c>
      <c r="AJ88" s="21">
        <v>11.2061468687736</v>
      </c>
      <c r="AK88" s="21">
        <v>11.147468249126504</v>
      </c>
      <c r="AL88" s="21">
        <v>10.316968486768115</v>
      </c>
      <c r="AM88" s="21">
        <v>9.463609742161275</v>
      </c>
      <c r="AN88" s="21">
        <v>8.817664159919271</v>
      </c>
      <c r="AO88" s="21">
        <v>9.211643117479655</v>
      </c>
      <c r="AP88" s="21">
        <v>8.363650001875257</v>
      </c>
      <c r="AQ88" s="21">
        <v>8.88391095724777</v>
      </c>
      <c r="AR88" s="21">
        <v>8.346730975348338</v>
      </c>
      <c r="AS88" s="21">
        <v>7.507917440209676</v>
      </c>
      <c r="AT88" s="21">
        <v>7.352719602229922</v>
      </c>
      <c r="AU88" s="21">
        <v>7.862991843977404</v>
      </c>
      <c r="AV88" s="21">
        <v>6.9025165078256245</v>
      </c>
      <c r="AW88" s="21">
        <v>5.430461335453638</v>
      </c>
      <c r="AX88" s="21">
        <v>5.383626827828141</v>
      </c>
      <c r="AY88" s="21">
        <v>5.140245095423581</v>
      </c>
      <c r="AZ88" s="2">
        <v>5.39</v>
      </c>
      <c r="BA88" s="2">
        <v>4.13</v>
      </c>
      <c r="BB88" s="2">
        <v>4.68</v>
      </c>
      <c r="BC88" s="2">
        <v>4.52</v>
      </c>
      <c r="BD88" s="2">
        <v>3.93</v>
      </c>
      <c r="BE88" s="21">
        <v>4.133749770347235</v>
      </c>
      <c r="BF88" s="22">
        <v>3.524784802612051</v>
      </c>
      <c r="BG88" s="2">
        <v>3.36</v>
      </c>
      <c r="BH88" s="2">
        <v>3.43</v>
      </c>
      <c r="BI88" s="9">
        <v>3.07</v>
      </c>
      <c r="BJ88" s="22">
        <v>3.5921205098493627</v>
      </c>
      <c r="BK88" s="22">
        <v>3.3104068907887125</v>
      </c>
      <c r="BL88" s="22">
        <v>3.3312325560457365</v>
      </c>
      <c r="BM88" s="22">
        <v>3.2468124692191234</v>
      </c>
      <c r="BN88" s="2">
        <v>3.31</v>
      </c>
      <c r="BO88" s="2">
        <v>3.26</v>
      </c>
      <c r="BP88" s="22">
        <v>2.866723421999062</v>
      </c>
      <c r="BQ88" s="22">
        <v>2.622091117666339</v>
      </c>
      <c r="BR88" s="22">
        <v>2.9843537062912935</v>
      </c>
      <c r="BS88" s="22">
        <v>3.154905878641287</v>
      </c>
    </row>
    <row r="89" spans="1:61" s="2" customFormat="1" ht="12.75">
      <c r="A89" s="53" t="s">
        <v>64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I89" s="4"/>
    </row>
    <row r="90" spans="59:61" s="2" customFormat="1" ht="12.75">
      <c r="BG90" s="22"/>
      <c r="BI90" s="4"/>
    </row>
    <row r="91" spans="59:61" s="2" customFormat="1" ht="12.75">
      <c r="BG91" s="22"/>
      <c r="BI91" s="4"/>
    </row>
  </sheetData>
  <sheetProtection/>
  <mergeCells count="10">
    <mergeCell ref="B64:BQ64"/>
    <mergeCell ref="B74:BQ74"/>
    <mergeCell ref="B80:BQ80"/>
    <mergeCell ref="A89:BB89"/>
    <mergeCell ref="B11:BR11"/>
    <mergeCell ref="B18:BR18"/>
    <mergeCell ref="A29:BR29"/>
    <mergeCell ref="A47:BQ47"/>
    <mergeCell ref="A56:BQ56"/>
    <mergeCell ref="B58:BQ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pilinska</dc:creator>
  <cp:keywords/>
  <dc:description/>
  <cp:lastModifiedBy>meszaros</cp:lastModifiedBy>
  <dcterms:created xsi:type="dcterms:W3CDTF">2011-04-08T10:22:58Z</dcterms:created>
  <dcterms:modified xsi:type="dcterms:W3CDTF">2020-09-23T08:16:16Z</dcterms:modified>
  <cp:category/>
  <cp:version/>
  <cp:contentType/>
  <cp:contentStatus/>
</cp:coreProperties>
</file>