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605" windowHeight="9435" tabRatio="866"/>
  </bookViews>
  <sheets>
    <sheet name="Data1" sheetId="18" r:id="rId1"/>
    <sheet name="Fig.1" sheetId="40" r:id="rId2"/>
    <sheet name="Fig.2" sheetId="41" r:id="rId3"/>
    <sheet name="Data2" sheetId="42" r:id="rId4"/>
    <sheet name="Fig.3" sheetId="43" r:id="rId5"/>
    <sheet name="Data3" sheetId="44" r:id="rId6"/>
    <sheet name="Fig.4" sheetId="45" r:id="rId7"/>
    <sheet name="Fig.5" sheetId="46" r:id="rId8"/>
  </sheets>
  <calcPr calcId="124519"/>
</workbook>
</file>

<file path=xl/calcChain.xml><?xml version="1.0" encoding="utf-8"?>
<calcChain xmlns="http://schemas.openxmlformats.org/spreadsheetml/2006/main">
  <c r="D49" i="46"/>
  <c r="B49"/>
  <c r="A49"/>
  <c r="D48"/>
  <c r="B48"/>
  <c r="A48"/>
  <c r="D47"/>
  <c r="B47"/>
  <c r="A47"/>
  <c r="D46"/>
  <c r="B46"/>
  <c r="A46"/>
  <c r="D45"/>
  <c r="C45"/>
  <c r="B45"/>
  <c r="A45"/>
  <c r="N10" i="45"/>
  <c r="C10"/>
  <c r="B10"/>
  <c r="M10" s="1"/>
  <c r="N9"/>
  <c r="C9"/>
  <c r="B9"/>
  <c r="M9" s="1"/>
  <c r="N8"/>
  <c r="C8"/>
  <c r="B8"/>
  <c r="M8" s="1"/>
  <c r="N7"/>
  <c r="C7"/>
  <c r="B7"/>
  <c r="M7" s="1"/>
  <c r="N6"/>
  <c r="C6"/>
  <c r="B6"/>
  <c r="M6" s="1"/>
  <c r="N5"/>
  <c r="C5"/>
  <c r="B5"/>
  <c r="M5" s="1"/>
  <c r="N4"/>
  <c r="C4"/>
  <c r="B4"/>
  <c r="M4" s="1"/>
  <c r="N3"/>
  <c r="C3"/>
  <c r="B3"/>
  <c r="M3" s="1"/>
  <c r="U72" i="18"/>
  <c r="K72"/>
  <c r="U71"/>
  <c r="K71"/>
  <c r="U70"/>
  <c r="K70"/>
  <c r="U69"/>
  <c r="K69"/>
  <c r="U68"/>
  <c r="K68"/>
  <c r="U67"/>
  <c r="K67"/>
  <c r="U66"/>
  <c r="K66"/>
  <c r="U65"/>
  <c r="K65"/>
  <c r="U64"/>
  <c r="K64"/>
  <c r="U63"/>
  <c r="K63"/>
  <c r="U62"/>
  <c r="K62"/>
  <c r="U61"/>
  <c r="K61"/>
  <c r="U60"/>
  <c r="K60"/>
  <c r="U59"/>
  <c r="K59"/>
  <c r="U58"/>
  <c r="K58"/>
  <c r="U57"/>
  <c r="K57"/>
  <c r="U56"/>
  <c r="K56"/>
  <c r="U55"/>
  <c r="K55"/>
  <c r="U54"/>
  <c r="K54"/>
  <c r="U53"/>
  <c r="K53"/>
  <c r="U52"/>
  <c r="K52"/>
  <c r="U51"/>
  <c r="K51"/>
  <c r="U50"/>
  <c r="K50"/>
  <c r="U49"/>
  <c r="K49"/>
  <c r="U48"/>
  <c r="K48"/>
  <c r="U47"/>
  <c r="K47"/>
  <c r="U46"/>
  <c r="K46"/>
  <c r="U45"/>
  <c r="K45"/>
  <c r="U44"/>
  <c r="K44"/>
  <c r="U43"/>
  <c r="K43"/>
  <c r="U42"/>
  <c r="K42"/>
  <c r="U41"/>
  <c r="K41"/>
  <c r="U40"/>
  <c r="K40"/>
  <c r="U39"/>
  <c r="K39"/>
  <c r="U38"/>
  <c r="K38"/>
  <c r="U37"/>
  <c r="K37"/>
  <c r="U36"/>
  <c r="K36"/>
  <c r="U35"/>
  <c r="K35"/>
  <c r="U34"/>
  <c r="K34"/>
  <c r="U33"/>
  <c r="K33"/>
  <c r="U32"/>
  <c r="K32"/>
  <c r="U31"/>
  <c r="K31"/>
  <c r="U30"/>
  <c r="K30"/>
  <c r="U29"/>
  <c r="K29"/>
  <c r="U28"/>
  <c r="K28"/>
  <c r="U27"/>
  <c r="K27"/>
  <c r="U26"/>
  <c r="K26"/>
  <c r="U25"/>
  <c r="K25"/>
  <c r="U24"/>
  <c r="K24"/>
  <c r="U23"/>
  <c r="K23"/>
  <c r="U22"/>
  <c r="K22"/>
  <c r="U21"/>
  <c r="K21"/>
  <c r="U20"/>
  <c r="K20"/>
  <c r="U19"/>
  <c r="K19"/>
  <c r="U18"/>
  <c r="K18"/>
  <c r="U17"/>
  <c r="K17"/>
  <c r="U16"/>
  <c r="K16"/>
  <c r="U15"/>
  <c r="K15"/>
  <c r="U14"/>
  <c r="K14"/>
  <c r="U13"/>
  <c r="K13"/>
  <c r="U12"/>
  <c r="K12"/>
  <c r="U11"/>
  <c r="K11"/>
  <c r="U10"/>
  <c r="K10"/>
  <c r="U9"/>
  <c r="K9"/>
  <c r="U8"/>
  <c r="K8"/>
  <c r="U7"/>
  <c r="K7"/>
  <c r="U6"/>
  <c r="K6"/>
  <c r="U10" i="42"/>
  <c r="U20" s="1"/>
  <c r="U9"/>
  <c r="U8"/>
  <c r="U18" s="1"/>
  <c r="U7"/>
  <c r="U17" s="1"/>
  <c r="U6"/>
  <c r="U16" s="1"/>
  <c r="K10"/>
  <c r="K20" s="1"/>
  <c r="K9"/>
  <c r="K19" s="1"/>
  <c r="K8"/>
  <c r="K18" s="1"/>
  <c r="K7"/>
  <c r="K17" s="1"/>
  <c r="K6"/>
  <c r="K16" s="1"/>
  <c r="T10"/>
  <c r="T20" s="1"/>
  <c r="S10"/>
  <c r="S20" s="1"/>
  <c r="R10"/>
  <c r="R20" s="1"/>
  <c r="T9"/>
  <c r="T19" s="1"/>
  <c r="G39" i="43" s="1"/>
  <c r="S9" i="42"/>
  <c r="S19" s="1"/>
  <c r="R9"/>
  <c r="R19" s="1"/>
  <c r="T8"/>
  <c r="T18" s="1"/>
  <c r="G38" i="43" s="1"/>
  <c r="S8" i="42"/>
  <c r="S18" s="1"/>
  <c r="R8"/>
  <c r="R18" s="1"/>
  <c r="T7"/>
  <c r="T17" s="1"/>
  <c r="G37" i="43" s="1"/>
  <c r="S7" i="42"/>
  <c r="S17" s="1"/>
  <c r="R7"/>
  <c r="R17" s="1"/>
  <c r="T6"/>
  <c r="T16" s="1"/>
  <c r="G36" i="43" s="1"/>
  <c r="S6" i="42"/>
  <c r="S16" s="1"/>
  <c r="R6"/>
  <c r="R16" s="1"/>
  <c r="Q10"/>
  <c r="Q20" s="1"/>
  <c r="P10"/>
  <c r="P20" s="1"/>
  <c r="O10"/>
  <c r="O20" s="1"/>
  <c r="Q9"/>
  <c r="Q19" s="1"/>
  <c r="F39" i="43" s="1"/>
  <c r="P9" i="42"/>
  <c r="P19" s="1"/>
  <c r="O9"/>
  <c r="O19" s="1"/>
  <c r="Q8"/>
  <c r="Q18" s="1"/>
  <c r="F38" i="43" s="1"/>
  <c r="P8" i="42"/>
  <c r="P18" s="1"/>
  <c r="O8"/>
  <c r="O18" s="1"/>
  <c r="Q7"/>
  <c r="Q17" s="1"/>
  <c r="F37" i="43" s="1"/>
  <c r="P7" i="42"/>
  <c r="P17" s="1"/>
  <c r="O7"/>
  <c r="O17" s="1"/>
  <c r="Q6"/>
  <c r="Q16" s="1"/>
  <c r="F36" i="43" s="1"/>
  <c r="P6" i="42"/>
  <c r="P16" s="1"/>
  <c r="O6"/>
  <c r="O16" s="1"/>
  <c r="N10"/>
  <c r="N20" s="1"/>
  <c r="M10"/>
  <c r="M20" s="1"/>
  <c r="L10"/>
  <c r="L20" s="1"/>
  <c r="N9"/>
  <c r="N19" s="1"/>
  <c r="E39" i="43" s="1"/>
  <c r="M9" i="42"/>
  <c r="M19" s="1"/>
  <c r="L9"/>
  <c r="L19" s="1"/>
  <c r="N8"/>
  <c r="N18" s="1"/>
  <c r="E38" i="43" s="1"/>
  <c r="M8" i="42"/>
  <c r="M18" s="1"/>
  <c r="L8"/>
  <c r="L18" s="1"/>
  <c r="N7"/>
  <c r="N17" s="1"/>
  <c r="E37" i="43" s="1"/>
  <c r="M7" i="42"/>
  <c r="M17" s="1"/>
  <c r="L7"/>
  <c r="L17" s="1"/>
  <c r="N6"/>
  <c r="N16" s="1"/>
  <c r="E36" i="43" s="1"/>
  <c r="M6" i="42"/>
  <c r="M16" s="1"/>
  <c r="L6"/>
  <c r="L16" s="1"/>
  <c r="J10"/>
  <c r="J20" s="1"/>
  <c r="I10"/>
  <c r="I20" s="1"/>
  <c r="H10"/>
  <c r="H20" s="1"/>
  <c r="J9"/>
  <c r="J19" s="1"/>
  <c r="D39" i="43" s="1"/>
  <c r="I9" i="42"/>
  <c r="I19" s="1"/>
  <c r="H9"/>
  <c r="H19" s="1"/>
  <c r="J8"/>
  <c r="J18" s="1"/>
  <c r="D38" i="43" s="1"/>
  <c r="I8" i="42"/>
  <c r="I18" s="1"/>
  <c r="H8"/>
  <c r="H18" s="1"/>
  <c r="J7"/>
  <c r="J17" s="1"/>
  <c r="D37" i="43" s="1"/>
  <c r="I7" i="42"/>
  <c r="I17" s="1"/>
  <c r="H7"/>
  <c r="H17" s="1"/>
  <c r="J6"/>
  <c r="J16" s="1"/>
  <c r="D36" i="43" s="1"/>
  <c r="I6" i="42"/>
  <c r="I16" s="1"/>
  <c r="H6"/>
  <c r="H16" s="1"/>
  <c r="G10"/>
  <c r="G20" s="1"/>
  <c r="F10"/>
  <c r="F20" s="1"/>
  <c r="E10"/>
  <c r="E20" s="1"/>
  <c r="G9"/>
  <c r="G19" s="1"/>
  <c r="C39" i="43" s="1"/>
  <c r="F9" i="42"/>
  <c r="F19" s="1"/>
  <c r="E9"/>
  <c r="E19" s="1"/>
  <c r="G8"/>
  <c r="G18" s="1"/>
  <c r="C38" i="43" s="1"/>
  <c r="F8" i="42"/>
  <c r="F18" s="1"/>
  <c r="E8"/>
  <c r="E18" s="1"/>
  <c r="G7"/>
  <c r="G17" s="1"/>
  <c r="C37" i="43" s="1"/>
  <c r="F7" i="42"/>
  <c r="F17" s="1"/>
  <c r="E7"/>
  <c r="E17" s="1"/>
  <c r="G6"/>
  <c r="G16" s="1"/>
  <c r="C36" i="43" s="1"/>
  <c r="F6" i="42"/>
  <c r="F16" s="1"/>
  <c r="E6"/>
  <c r="E16" s="1"/>
  <c r="C6"/>
  <c r="D6"/>
  <c r="C7"/>
  <c r="D7"/>
  <c r="C8"/>
  <c r="D8"/>
  <c r="C9"/>
  <c r="D9"/>
  <c r="C10"/>
  <c r="C20" s="1"/>
  <c r="D10"/>
  <c r="D20" s="1"/>
  <c r="B10"/>
  <c r="B20" s="1"/>
  <c r="B9"/>
  <c r="B19" s="1"/>
  <c r="B8"/>
  <c r="B18" s="1"/>
  <c r="B7"/>
  <c r="B17" s="1"/>
  <c r="B6"/>
  <c r="B16" s="1"/>
  <c r="G40" i="41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39"/>
  <c r="B39" i="40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D19" i="42" l="1"/>
  <c r="B39" i="43" s="1"/>
  <c r="D18" i="42"/>
  <c r="B38" i="43" s="1"/>
  <c r="D17" i="42"/>
  <c r="B37" i="43" s="1"/>
  <c r="D16" i="42"/>
  <c r="B36" i="43" s="1"/>
  <c r="C19" i="42"/>
  <c r="C18"/>
  <c r="C17"/>
  <c r="C16"/>
  <c r="U19"/>
</calcChain>
</file>

<file path=xl/sharedStrings.xml><?xml version="1.0" encoding="utf-8"?>
<sst xmlns="http://schemas.openxmlformats.org/spreadsheetml/2006/main" count="235" uniqueCount="50">
  <si>
    <t>Total</t>
  </si>
  <si>
    <t>0-14</t>
  </si>
  <si>
    <t>National</t>
  </si>
  <si>
    <t>EU</t>
  </si>
  <si>
    <t>Non-EU</t>
  </si>
  <si>
    <t>65+</t>
  </si>
  <si>
    <t>National level</t>
  </si>
  <si>
    <t>Municipal level</t>
  </si>
  <si>
    <t>Female</t>
  </si>
  <si>
    <t>Male</t>
  </si>
  <si>
    <t>Age</t>
  </si>
  <si>
    <t>Non EU</t>
  </si>
  <si>
    <t>15-49</t>
  </si>
  <si>
    <t>50-64</t>
  </si>
  <si>
    <t>Total number of population (stock) by sex,  country of birth (Native-born, EU, Non-EU) and age at the national and municipal level in 2016 (or latest available, please indicate the year)</t>
  </si>
  <si>
    <t>Native born</t>
  </si>
  <si>
    <t xml:space="preserve">EU </t>
  </si>
  <si>
    <t>NON-EU</t>
  </si>
  <si>
    <t xml:space="preserve">NON-EU </t>
  </si>
  <si>
    <t>Population of Slovakia by age, sex and country of birth (Native)</t>
  </si>
  <si>
    <t>Population of Slovakia by age, sex and country of birth (EU)</t>
  </si>
  <si>
    <t>Population of Slovakia by age, sex and country of birth (Non-EU)</t>
  </si>
  <si>
    <t>Native</t>
  </si>
  <si>
    <t>Population of municipality by age, sex and country of birth (Native)</t>
  </si>
  <si>
    <t>Population of municipality by age, sex and country of birth (EU)</t>
  </si>
  <si>
    <t>Population of municipality by age, sex and country of birth (Non-EU)</t>
  </si>
  <si>
    <t>Total number of population (stock) by sex, country of birth (National, EU, Non-EU) and broad age-groups at the national and municipal level in 2016</t>
  </si>
  <si>
    <t>Structure of population (stock) by sex, country of birth (National, EU, Non-EU) and broad age-groups at the national and municipal level in 2016 (%)</t>
  </si>
  <si>
    <t>Total number of population (stock) by sex,  country of birth (Native-born, EU, Non-EU, Top5 countries of birth*), age groups (0-14, 15-34, 35+) at national and municipal level in 2011, 2016</t>
  </si>
  <si>
    <t xml:space="preserve">Total </t>
  </si>
  <si>
    <t>15-34</t>
  </si>
  <si>
    <t>35+</t>
  </si>
  <si>
    <t>n.a</t>
  </si>
  <si>
    <t>Native-born</t>
  </si>
  <si>
    <t>Other</t>
  </si>
  <si>
    <t>Not available</t>
  </si>
  <si>
    <t>Czech Republic</t>
  </si>
  <si>
    <t>Hungary</t>
  </si>
  <si>
    <t>Ukraine</t>
  </si>
  <si>
    <t>Romania</t>
  </si>
  <si>
    <t>Republic of Poland</t>
  </si>
  <si>
    <t>Socialist Republic of Viet Nam</t>
  </si>
  <si>
    <t>Russian Federation</t>
  </si>
  <si>
    <t>Republic of Bulgaria</t>
  </si>
  <si>
    <t>Structure of population (stock) by country of birth (Native, EU, Non-EU) at national level</t>
  </si>
  <si>
    <t>Structure of population (stock) by country of birth (Native, EU, Non-EU) at the municipality level</t>
  </si>
  <si>
    <t>%</t>
  </si>
  <si>
    <t>Top5 countries of births at the national level in 2016</t>
  </si>
  <si>
    <t>Top5 countries of birth at the municipality level in 2016</t>
  </si>
  <si>
    <t>Municipality level</t>
  </si>
</sst>
</file>

<file path=xl/styles.xml><?xml version="1.0" encoding="utf-8"?>
<styleSheet xmlns="http://schemas.openxmlformats.org/spreadsheetml/2006/main">
  <numFmts count="3">
    <numFmt numFmtId="164" formatCode="0.0"/>
    <numFmt numFmtId="165" formatCode="General_)"/>
    <numFmt numFmtId="166" formatCode="#,##0_)"/>
  </numFmts>
  <fonts count="7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ourier"/>
      <family val="1"/>
      <charset val="238"/>
    </font>
    <font>
      <sz val="10"/>
      <name val="Arial CE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 applyFill="0"/>
    <xf numFmtId="166" fontId="3" fillId="0" borderId="0" applyFont="0" applyFill="0" applyBorder="0" applyAlignment="0" applyProtection="0"/>
    <xf numFmtId="0" fontId="3" fillId="0" borderId="0"/>
    <xf numFmtId="165" fontId="2" fillId="0" borderId="0" applyFill="0"/>
  </cellStyleXfs>
  <cellXfs count="123">
    <xf numFmtId="0" fontId="0" fillId="0" borderId="0" xfId="0"/>
    <xf numFmtId="0" fontId="0" fillId="0" borderId="0" xfId="0" applyBorder="1"/>
    <xf numFmtId="0" fontId="0" fillId="0" borderId="4" xfId="0" applyBorder="1"/>
    <xf numFmtId="0" fontId="0" fillId="0" borderId="0" xfId="0" applyAlignment="1">
      <alignment horizontal="center" vertical="center"/>
    </xf>
    <xf numFmtId="0" fontId="0" fillId="0" borderId="3" xfId="0" applyBorder="1"/>
    <xf numFmtId="0" fontId="0" fillId="0" borderId="5" xfId="0" applyBorder="1"/>
    <xf numFmtId="0" fontId="1" fillId="0" borderId="0" xfId="0" applyFont="1" applyAlignment="1">
      <alignment horizontal="left"/>
    </xf>
    <xf numFmtId="0" fontId="1" fillId="2" borderId="11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2" fontId="0" fillId="0" borderId="3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0" fillId="2" borderId="17" xfId="0" applyFill="1" applyBorder="1" applyAlignment="1">
      <alignment horizontal="center"/>
    </xf>
    <xf numFmtId="0" fontId="0" fillId="2" borderId="16" xfId="0" applyFill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2" borderId="16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164" fontId="0" fillId="0" borderId="14" xfId="0" applyNumberFormat="1" applyBorder="1" applyAlignment="1">
      <alignment horizontal="center" vertical="center"/>
    </xf>
    <xf numFmtId="0" fontId="0" fillId="2" borderId="5" xfId="0" applyFill="1" applyBorder="1" applyAlignment="1">
      <alignment horizontal="center"/>
    </xf>
    <xf numFmtId="164" fontId="0" fillId="0" borderId="0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/>
    </xf>
    <xf numFmtId="0" fontId="0" fillId="0" borderId="15" xfId="0" applyBorder="1"/>
    <xf numFmtId="0" fontId="0" fillId="0" borderId="2" xfId="0" applyBorder="1"/>
    <xf numFmtId="0" fontId="0" fillId="0" borderId="6" xfId="0" applyBorder="1"/>
    <xf numFmtId="0" fontId="0" fillId="0" borderId="7" xfId="0" applyBorder="1"/>
    <xf numFmtId="0" fontId="0" fillId="2" borderId="15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1" fillId="0" borderId="0" xfId="0" applyFont="1"/>
    <xf numFmtId="0" fontId="0" fillId="2" borderId="16" xfId="0" applyFill="1" applyBorder="1" applyAlignment="1">
      <alignment horizontal="center"/>
    </xf>
    <xf numFmtId="0" fontId="0" fillId="2" borderId="16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/>
    </xf>
    <xf numFmtId="0" fontId="0" fillId="2" borderId="13" xfId="0" applyFill="1" applyBorder="1" applyAlignment="1">
      <alignment horizontal="center" vertical="center" wrapText="1"/>
    </xf>
    <xf numFmtId="0" fontId="0" fillId="2" borderId="19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 textRotation="90"/>
    </xf>
    <xf numFmtId="0" fontId="0" fillId="0" borderId="14" xfId="0" applyBorder="1"/>
    <xf numFmtId="0" fontId="0" fillId="0" borderId="1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2" borderId="12" xfId="0" applyFill="1" applyBorder="1" applyAlignment="1">
      <alignment horizontal="center" vertical="center" textRotation="90"/>
    </xf>
    <xf numFmtId="0" fontId="0" fillId="0" borderId="3" xfId="0" applyBorder="1" applyAlignment="1">
      <alignment wrapText="1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3" xfId="0" applyFill="1" applyBorder="1" applyAlignment="1">
      <alignment horizontal="center" vertical="center" textRotation="90"/>
    </xf>
    <xf numFmtId="0" fontId="0" fillId="2" borderId="5" xfId="0" applyFill="1" applyBorder="1" applyAlignment="1">
      <alignment horizontal="center" vertical="center" textRotation="90"/>
    </xf>
    <xf numFmtId="0" fontId="6" fillId="2" borderId="16" xfId="0" applyFont="1" applyFill="1" applyBorder="1" applyAlignment="1">
      <alignment horizontal="center" vertical="center" textRotation="90"/>
    </xf>
    <xf numFmtId="0" fontId="6" fillId="2" borderId="12" xfId="0" applyFont="1" applyFill="1" applyBorder="1" applyAlignment="1">
      <alignment horizontal="center" vertical="center" textRotation="90"/>
    </xf>
    <xf numFmtId="0" fontId="0" fillId="0" borderId="12" xfId="0" applyBorder="1"/>
    <xf numFmtId="0" fontId="6" fillId="2" borderId="13" xfId="0" applyFont="1" applyFill="1" applyBorder="1" applyAlignment="1">
      <alignment horizontal="center" vertical="center" textRotation="90"/>
    </xf>
    <xf numFmtId="0" fontId="0" fillId="0" borderId="13" xfId="0" applyBorder="1"/>
    <xf numFmtId="0" fontId="0" fillId="0" borderId="4" xfId="0" applyNumberFormat="1" applyBorder="1" applyAlignment="1">
      <alignment horizontal="center"/>
    </xf>
    <xf numFmtId="0" fontId="0" fillId="2" borderId="13" xfId="0" applyFill="1" applyBorder="1" applyAlignment="1">
      <alignment horizontal="center" vertical="center" textRotation="90"/>
    </xf>
    <xf numFmtId="0" fontId="0" fillId="0" borderId="7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1" fillId="0" borderId="0" xfId="0" applyFont="1" applyBorder="1"/>
    <xf numFmtId="0" fontId="0" fillId="0" borderId="0" xfId="0" applyFont="1" applyBorder="1"/>
    <xf numFmtId="164" fontId="0" fillId="0" borderId="0" xfId="0" applyNumberFormat="1" applyBorder="1" applyAlignment="1">
      <alignment horizontal="center"/>
    </xf>
    <xf numFmtId="0" fontId="1" fillId="0" borderId="0" xfId="0" applyFont="1" applyFill="1"/>
    <xf numFmtId="0" fontId="0" fillId="0" borderId="0" xfId="0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</cellXfs>
  <cellStyles count="5">
    <cellStyle name="čárky_BilEA vysl" xfId="2"/>
    <cellStyle name="normálne" xfId="0" builtinId="0"/>
    <cellStyle name="normální 2" xfId="4"/>
    <cellStyle name="normální 3" xfId="3"/>
    <cellStyle name="normální_2str okresy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plotArea>
      <c:layout>
        <c:manualLayout>
          <c:layoutTarget val="inner"/>
          <c:xMode val="edge"/>
          <c:yMode val="edge"/>
          <c:x val="0.15266840277777791"/>
          <c:y val="0.11060868055555556"/>
          <c:w val="0.79302604166666657"/>
          <c:h val="0.73643611111111107"/>
        </c:manualLayout>
      </c:layout>
      <c:barChart>
        <c:barDir val="bar"/>
        <c:grouping val="clustered"/>
        <c:ser>
          <c:idx val="0"/>
          <c:order val="0"/>
          <c:tx>
            <c:strRef>
              <c:f>Fig.1!$B$38</c:f>
              <c:strCache>
                <c:ptCount val="1"/>
                <c:pt idx="0">
                  <c:v>Male</c:v>
                </c:pt>
              </c:strCache>
            </c:strRef>
          </c:tx>
          <c:cat>
            <c:numRef>
              <c:f>Fig.1!$A$39:$A$103</c:f>
              <c:numCache>
                <c:formatCode>General</c:formatCode>
                <c:ptCount val="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</c:numCache>
            </c:numRef>
          </c:cat>
          <c:val>
            <c:numRef>
              <c:f>Fig.1!$B$39:$B$103</c:f>
              <c:numCache>
                <c:formatCode>0.00</c:formatCode>
                <c:ptCount val="65"/>
                <c:pt idx="0">
                  <c:v>-0.54360572092109805</c:v>
                </c:pt>
                <c:pt idx="1">
                  <c:v>-0.53201286654298408</c:v>
                </c:pt>
                <c:pt idx="2">
                  <c:v>-0.53092603644503589</c:v>
                </c:pt>
                <c:pt idx="3">
                  <c:v>-0.54078377610537287</c:v>
                </c:pt>
                <c:pt idx="4">
                  <c:v>-0.58656411058210245</c:v>
                </c:pt>
                <c:pt idx="5">
                  <c:v>-0.54434934151443104</c:v>
                </c:pt>
                <c:pt idx="6">
                  <c:v>-0.56702023601373597</c:v>
                </c:pt>
                <c:pt idx="7">
                  <c:v>-0.53744701703272502</c:v>
                </c:pt>
                <c:pt idx="8">
                  <c:v>-0.5127931342845321</c:v>
                </c:pt>
                <c:pt idx="9">
                  <c:v>-0.51227832002760931</c:v>
                </c:pt>
                <c:pt idx="10">
                  <c:v>-0.5224602019978607</c:v>
                </c:pt>
                <c:pt idx="11">
                  <c:v>-0.51841795672128144</c:v>
                </c:pt>
                <c:pt idx="12">
                  <c:v>-0.49689109390402719</c:v>
                </c:pt>
                <c:pt idx="13">
                  <c:v>-0.48812018434163834</c:v>
                </c:pt>
                <c:pt idx="14">
                  <c:v>-0.50097147357000804</c:v>
                </c:pt>
                <c:pt idx="15">
                  <c:v>-0.53147898509136049</c:v>
                </c:pt>
                <c:pt idx="16">
                  <c:v>-0.53719914350161413</c:v>
                </c:pt>
                <c:pt idx="17">
                  <c:v>-0.55060338137630827</c:v>
                </c:pt>
                <c:pt idx="18">
                  <c:v>-0.56814520050108586</c:v>
                </c:pt>
                <c:pt idx="19">
                  <c:v>-0.5818926478803953</c:v>
                </c:pt>
                <c:pt idx="20">
                  <c:v>-0.58906191308791311</c:v>
                </c:pt>
                <c:pt idx="21">
                  <c:v>-0.63110507740327693</c:v>
                </c:pt>
                <c:pt idx="22">
                  <c:v>-0.69904149212238853</c:v>
                </c:pt>
                <c:pt idx="23">
                  <c:v>-0.70518112881606076</c:v>
                </c:pt>
                <c:pt idx="24">
                  <c:v>-0.73555516997450721</c:v>
                </c:pt>
                <c:pt idx="25">
                  <c:v>-0.75037038025706393</c:v>
                </c:pt>
                <c:pt idx="26">
                  <c:v>-0.74280070396082831</c:v>
                </c:pt>
                <c:pt idx="27">
                  <c:v>-0.76520465773432145</c:v>
                </c:pt>
                <c:pt idx="28">
                  <c:v>-0.77044813627705389</c:v>
                </c:pt>
                <c:pt idx="29">
                  <c:v>-0.79575030364507571</c:v>
                </c:pt>
                <c:pt idx="30">
                  <c:v>-0.82343587035070298</c:v>
                </c:pt>
                <c:pt idx="31">
                  <c:v>-0.82425575972283927</c:v>
                </c:pt>
                <c:pt idx="32">
                  <c:v>-0.82974711179668259</c:v>
                </c:pt>
                <c:pt idx="33">
                  <c:v>-0.83735492248231991</c:v>
                </c:pt>
                <c:pt idx="34">
                  <c:v>-0.83153942809856218</c:v>
                </c:pt>
                <c:pt idx="35">
                  <c:v>-0.84757493884197299</c:v>
                </c:pt>
                <c:pt idx="36">
                  <c:v>-0.8813620078518708</c:v>
                </c:pt>
                <c:pt idx="37">
                  <c:v>-0.87581345419392476</c:v>
                </c:pt>
                <c:pt idx="38">
                  <c:v>-0.87497449762708768</c:v>
                </c:pt>
                <c:pt idx="39">
                  <c:v>-0.87384953313973768</c:v>
                </c:pt>
                <c:pt idx="40">
                  <c:v>-0.84229332590983885</c:v>
                </c:pt>
                <c:pt idx="41">
                  <c:v>-0.84410470940641924</c:v>
                </c:pt>
                <c:pt idx="42">
                  <c:v>-0.79321436674986323</c:v>
                </c:pt>
                <c:pt idx="43">
                  <c:v>-0.74365872772236641</c:v>
                </c:pt>
                <c:pt idx="44">
                  <c:v>-0.7006622036719603</c:v>
                </c:pt>
                <c:pt idx="45">
                  <c:v>-0.675569775445648</c:v>
                </c:pt>
                <c:pt idx="46">
                  <c:v>-0.66033508687967268</c:v>
                </c:pt>
                <c:pt idx="47">
                  <c:v>-0.62260110856669992</c:v>
                </c:pt>
                <c:pt idx="48">
                  <c:v>-0.62898861879148305</c:v>
                </c:pt>
                <c:pt idx="49">
                  <c:v>-0.64317461164891188</c:v>
                </c:pt>
                <c:pt idx="50">
                  <c:v>-0.66351930839471385</c:v>
                </c:pt>
                <c:pt idx="51">
                  <c:v>-0.68479829768085709</c:v>
                </c:pt>
                <c:pt idx="52">
                  <c:v>-0.67547443947214381</c:v>
                </c:pt>
                <c:pt idx="53">
                  <c:v>-0.64307927567540768</c:v>
                </c:pt>
                <c:pt idx="54">
                  <c:v>-0.65747500767454592</c:v>
                </c:pt>
                <c:pt idx="55">
                  <c:v>-0.65808515790497291</c:v>
                </c:pt>
                <c:pt idx="56">
                  <c:v>-0.64559614537591936</c:v>
                </c:pt>
                <c:pt idx="57">
                  <c:v>-0.66115497625180897</c:v>
                </c:pt>
                <c:pt idx="58">
                  <c:v>-0.67448294534769981</c:v>
                </c:pt>
                <c:pt idx="59">
                  <c:v>-0.67188980686838484</c:v>
                </c:pt>
                <c:pt idx="60">
                  <c:v>-0.66151725295112507</c:v>
                </c:pt>
                <c:pt idx="61">
                  <c:v>-0.63814087224788885</c:v>
                </c:pt>
                <c:pt idx="62">
                  <c:v>-0.61964569338806896</c:v>
                </c:pt>
                <c:pt idx="63">
                  <c:v>-0.60259962132551326</c:v>
                </c:pt>
                <c:pt idx="64">
                  <c:v>-0.57664916933766286</c:v>
                </c:pt>
              </c:numCache>
            </c:numRef>
          </c:val>
        </c:ser>
        <c:ser>
          <c:idx val="1"/>
          <c:order val="1"/>
          <c:tx>
            <c:strRef>
              <c:f>Fig.1!$C$38</c:f>
              <c:strCache>
                <c:ptCount val="1"/>
                <c:pt idx="0">
                  <c:v>Female</c:v>
                </c:pt>
              </c:strCache>
            </c:strRef>
          </c:tx>
          <c:cat>
            <c:numRef>
              <c:f>Fig.1!$A$39:$A$103</c:f>
              <c:numCache>
                <c:formatCode>General</c:formatCode>
                <c:ptCount val="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</c:numCache>
            </c:numRef>
          </c:cat>
          <c:val>
            <c:numRef>
              <c:f>Fig.1!$C$39:$C$103</c:f>
              <c:numCache>
                <c:formatCode>0.00</c:formatCode>
                <c:ptCount val="65"/>
                <c:pt idx="0">
                  <c:v>0.51149656504487462</c:v>
                </c:pt>
                <c:pt idx="1">
                  <c:v>0.51019999580521713</c:v>
                </c:pt>
                <c:pt idx="2">
                  <c:v>0.50627215369684309</c:v>
                </c:pt>
                <c:pt idx="3">
                  <c:v>0.50758779013120137</c:v>
                </c:pt>
                <c:pt idx="4">
                  <c:v>0.56086153212536294</c:v>
                </c:pt>
                <c:pt idx="5">
                  <c:v>0.53033495340930981</c:v>
                </c:pt>
                <c:pt idx="6">
                  <c:v>0.53145991789665969</c:v>
                </c:pt>
                <c:pt idx="7">
                  <c:v>0.50926570326487575</c:v>
                </c:pt>
                <c:pt idx="8">
                  <c:v>0.48798671397873244</c:v>
                </c:pt>
                <c:pt idx="9">
                  <c:v>0.48453555173787943</c:v>
                </c:pt>
                <c:pt idx="10">
                  <c:v>0.49248657192813189</c:v>
                </c:pt>
                <c:pt idx="11">
                  <c:v>0.49063705404214997</c:v>
                </c:pt>
                <c:pt idx="12">
                  <c:v>0.47078810435857005</c:v>
                </c:pt>
                <c:pt idx="13">
                  <c:v>0.4665170527455807</c:v>
                </c:pt>
                <c:pt idx="14">
                  <c:v>0.46836657063156267</c:v>
                </c:pt>
                <c:pt idx="15">
                  <c:v>0.50459424056316871</c:v>
                </c:pt>
                <c:pt idx="16">
                  <c:v>0.51828448635837554</c:v>
                </c:pt>
                <c:pt idx="17">
                  <c:v>0.5217737829886302</c:v>
                </c:pt>
                <c:pt idx="18">
                  <c:v>0.53767582336913511</c:v>
                </c:pt>
                <c:pt idx="19">
                  <c:v>0.54602725464810531</c:v>
                </c:pt>
                <c:pt idx="20">
                  <c:v>0.56250131086963562</c:v>
                </c:pt>
                <c:pt idx="21">
                  <c:v>0.60976888653303107</c:v>
                </c:pt>
                <c:pt idx="22">
                  <c:v>0.66468240727146533</c:v>
                </c:pt>
                <c:pt idx="23">
                  <c:v>0.67663753834889528</c:v>
                </c:pt>
                <c:pt idx="24">
                  <c:v>0.70924244128734071</c:v>
                </c:pt>
                <c:pt idx="25">
                  <c:v>0.71606849699024333</c:v>
                </c:pt>
                <c:pt idx="26">
                  <c:v>0.7185853666907549</c:v>
                </c:pt>
                <c:pt idx="27">
                  <c:v>0.74049357340202604</c:v>
                </c:pt>
                <c:pt idx="28">
                  <c:v>0.74846366078697935</c:v>
                </c:pt>
                <c:pt idx="29">
                  <c:v>0.76552880004423585</c:v>
                </c:pt>
                <c:pt idx="30">
                  <c:v>0.78997294365071946</c:v>
                </c:pt>
                <c:pt idx="31">
                  <c:v>0.79004921242952286</c:v>
                </c:pt>
                <c:pt idx="32">
                  <c:v>0.79018268279242887</c:v>
                </c:pt>
                <c:pt idx="33">
                  <c:v>0.78739887236610528</c:v>
                </c:pt>
                <c:pt idx="34">
                  <c:v>0.79805743420387787</c:v>
                </c:pt>
                <c:pt idx="35">
                  <c:v>0.79895359235481767</c:v>
                </c:pt>
                <c:pt idx="36">
                  <c:v>0.84566821937188852</c:v>
                </c:pt>
                <c:pt idx="37">
                  <c:v>0.83765999759753351</c:v>
                </c:pt>
                <c:pt idx="38">
                  <c:v>0.82915602876095651</c:v>
                </c:pt>
                <c:pt idx="39">
                  <c:v>0.82578113529890684</c:v>
                </c:pt>
                <c:pt idx="40">
                  <c:v>0.81575179088626237</c:v>
                </c:pt>
                <c:pt idx="41">
                  <c:v>0.80986002772370103</c:v>
                </c:pt>
                <c:pt idx="42">
                  <c:v>0.77405183607551364</c:v>
                </c:pt>
                <c:pt idx="43">
                  <c:v>0.72972060839604846</c:v>
                </c:pt>
                <c:pt idx="44">
                  <c:v>0.68517964157487399</c:v>
                </c:pt>
                <c:pt idx="45">
                  <c:v>0.66475867605026873</c:v>
                </c:pt>
                <c:pt idx="46">
                  <c:v>0.65270820899933457</c:v>
                </c:pt>
                <c:pt idx="47">
                  <c:v>0.6244887608420836</c:v>
                </c:pt>
                <c:pt idx="48">
                  <c:v>0.62769204955182556</c:v>
                </c:pt>
                <c:pt idx="49">
                  <c:v>0.65705552939112721</c:v>
                </c:pt>
                <c:pt idx="50">
                  <c:v>0.67595111933966501</c:v>
                </c:pt>
                <c:pt idx="51">
                  <c:v>0.69679156314768875</c:v>
                </c:pt>
                <c:pt idx="52">
                  <c:v>0.68676221873504417</c:v>
                </c:pt>
                <c:pt idx="53">
                  <c:v>0.66109777466770647</c:v>
                </c:pt>
                <c:pt idx="54">
                  <c:v>0.68866893820512864</c:v>
                </c:pt>
                <c:pt idx="55">
                  <c:v>0.6845885585391478</c:v>
                </c:pt>
                <c:pt idx="56">
                  <c:v>0.67419693742718723</c:v>
                </c:pt>
                <c:pt idx="57">
                  <c:v>0.70590568221469274</c:v>
                </c:pt>
                <c:pt idx="58">
                  <c:v>0.72430552510100843</c:v>
                </c:pt>
                <c:pt idx="59">
                  <c:v>0.74657600851159567</c:v>
                </c:pt>
                <c:pt idx="60">
                  <c:v>0.73921607135706946</c:v>
                </c:pt>
                <c:pt idx="61">
                  <c:v>0.71707905830938812</c:v>
                </c:pt>
                <c:pt idx="62">
                  <c:v>0.70028085977794341</c:v>
                </c:pt>
                <c:pt idx="63">
                  <c:v>0.70291213264666008</c:v>
                </c:pt>
                <c:pt idx="64">
                  <c:v>0.68605673253111288</c:v>
                </c:pt>
              </c:numCache>
            </c:numRef>
          </c:val>
        </c:ser>
        <c:gapWidth val="0"/>
        <c:overlap val="100"/>
        <c:axId val="74236672"/>
        <c:axId val="74238976"/>
      </c:barChart>
      <c:catAx>
        <c:axId val="7423667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Age</a:t>
                </a:r>
              </a:p>
            </c:rich>
          </c:tx>
        </c:title>
        <c:numFmt formatCode="General" sourceLinked="1"/>
        <c:tickLblPos val="low"/>
        <c:crossAx val="74238976"/>
        <c:crosses val="autoZero"/>
        <c:auto val="1"/>
        <c:lblAlgn val="ctr"/>
        <c:lblOffset val="100"/>
        <c:tickLblSkip val="5"/>
        <c:tickMarkSkip val="5"/>
      </c:catAx>
      <c:valAx>
        <c:axId val="74238976"/>
        <c:scaling>
          <c:orientation val="minMax"/>
          <c:max val="1.5"/>
          <c:min val="-2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Proportion (%)</a:t>
                </a:r>
              </a:p>
            </c:rich>
          </c:tx>
        </c:title>
        <c:numFmt formatCode="0.0;0.0" sourceLinked="0"/>
        <c:tickLblPos val="nextTo"/>
        <c:crossAx val="74236672"/>
        <c:crosses val="autoZero"/>
        <c:crossBetween val="midCat"/>
        <c:majorUnit val="0.5"/>
      </c:valAx>
    </c:plotArea>
    <c:legend>
      <c:legendPos val="t"/>
      <c:layout>
        <c:manualLayout>
          <c:xMode val="edge"/>
          <c:yMode val="edge"/>
          <c:x val="9.0779527559055148E-2"/>
          <c:y val="2.7777777777777842E-2"/>
          <c:w val="0.85732983377077998"/>
          <c:h val="6.1668750000000001E-2"/>
        </c:manualLayout>
      </c:layout>
    </c:legend>
    <c:plotVisOnly val="1"/>
  </c:chart>
  <c:spPr>
    <a:ln>
      <a:solidFill>
        <a:schemeClr val="tx2"/>
      </a:solidFill>
    </a:ln>
  </c:spPr>
  <c:txPr>
    <a:bodyPr/>
    <a:lstStyle/>
    <a:p>
      <a:pPr>
        <a:defRPr sz="900"/>
      </a:pPr>
      <a:endParaRPr lang="sk-SK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plotArea>
      <c:layout/>
      <c:barChart>
        <c:barDir val="col"/>
        <c:grouping val="clustered"/>
        <c:ser>
          <c:idx val="0"/>
          <c:order val="0"/>
          <c:cat>
            <c:strRef>
              <c:f>Fig.5!$A$45:$A$49</c:f>
              <c:strCache>
                <c:ptCount val="5"/>
                <c:pt idx="0">
                  <c:v>Czech Republic</c:v>
                </c:pt>
                <c:pt idx="1">
                  <c:v>Hungary</c:v>
                </c:pt>
                <c:pt idx="2">
                  <c:v>Republic of Poland</c:v>
                </c:pt>
                <c:pt idx="3">
                  <c:v>Romania</c:v>
                </c:pt>
                <c:pt idx="4">
                  <c:v>Ukraine</c:v>
                </c:pt>
              </c:strCache>
            </c:strRef>
          </c:cat>
          <c:val>
            <c:numRef>
              <c:f>Fig.5!$B$45:$B$49</c:f>
              <c:numCache>
                <c:formatCode>General</c:formatCode>
                <c:ptCount val="5"/>
                <c:pt idx="0">
                  <c:v>87813</c:v>
                </c:pt>
                <c:pt idx="1">
                  <c:v>16820</c:v>
                </c:pt>
                <c:pt idx="2">
                  <c:v>10450</c:v>
                </c:pt>
                <c:pt idx="3">
                  <c:v>8735</c:v>
                </c:pt>
                <c:pt idx="4">
                  <c:v>6872</c:v>
                </c:pt>
              </c:numCache>
            </c:numRef>
          </c:val>
        </c:ser>
        <c:axId val="43807104"/>
        <c:axId val="43808640"/>
      </c:barChart>
      <c:catAx>
        <c:axId val="43807104"/>
        <c:scaling>
          <c:orientation val="minMax"/>
        </c:scaling>
        <c:axPos val="b"/>
        <c:majorGridlines/>
        <c:numFmt formatCode="General" sourceLinked="1"/>
        <c:tickLblPos val="nextTo"/>
        <c:crossAx val="43808640"/>
        <c:crosses val="autoZero"/>
        <c:auto val="1"/>
        <c:lblAlgn val="ctr"/>
        <c:lblOffset val="100"/>
      </c:catAx>
      <c:valAx>
        <c:axId val="43808640"/>
        <c:scaling>
          <c:orientation val="minMax"/>
        </c:scaling>
        <c:axPos val="l"/>
        <c:majorGridlines/>
        <c:numFmt formatCode="General" sourceLinked="1"/>
        <c:tickLblPos val="nextTo"/>
        <c:crossAx val="43807104"/>
        <c:crosses val="autoZero"/>
        <c:crossBetween val="between"/>
      </c:valAx>
    </c:plotArea>
    <c:plotVisOnly val="1"/>
  </c:chart>
  <c:spPr>
    <a:ln>
      <a:solidFill>
        <a:schemeClr val="tx2"/>
      </a:solidFill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plotArea>
      <c:layout/>
      <c:barChart>
        <c:barDir val="col"/>
        <c:grouping val="clustered"/>
        <c:ser>
          <c:idx val="0"/>
          <c:order val="0"/>
          <c:cat>
            <c:strRef>
              <c:f>Fig.5!$C$45:$C$49</c:f>
              <c:strCache>
                <c:ptCount val="5"/>
                <c:pt idx="0">
                  <c:v>Czech Republic</c:v>
                </c:pt>
                <c:pt idx="1">
                  <c:v>Czech Republic</c:v>
                </c:pt>
                <c:pt idx="2">
                  <c:v>Romania</c:v>
                </c:pt>
                <c:pt idx="3">
                  <c:v>Republic of Bulgaria</c:v>
                </c:pt>
                <c:pt idx="4">
                  <c:v>Ukraine</c:v>
                </c:pt>
              </c:strCache>
            </c:strRef>
          </c:cat>
          <c:val>
            <c:numRef>
              <c:f>Fig.5!$D$45:$D$49</c:f>
              <c:numCache>
                <c:formatCode>General</c:formatCode>
                <c:ptCount val="5"/>
                <c:pt idx="0">
                  <c:v>501</c:v>
                </c:pt>
                <c:pt idx="1">
                  <c:v>140</c:v>
                </c:pt>
                <c:pt idx="2">
                  <c:v>61</c:v>
                </c:pt>
                <c:pt idx="3">
                  <c:v>58</c:v>
                </c:pt>
                <c:pt idx="4">
                  <c:v>48</c:v>
                </c:pt>
              </c:numCache>
            </c:numRef>
          </c:val>
        </c:ser>
        <c:axId val="43827968"/>
        <c:axId val="43829504"/>
      </c:barChart>
      <c:catAx>
        <c:axId val="43827968"/>
        <c:scaling>
          <c:orientation val="minMax"/>
        </c:scaling>
        <c:axPos val="b"/>
        <c:majorGridlines/>
        <c:numFmt formatCode="General" sourceLinked="1"/>
        <c:tickLblPos val="nextTo"/>
        <c:crossAx val="43829504"/>
        <c:crosses val="autoZero"/>
        <c:auto val="1"/>
        <c:lblAlgn val="ctr"/>
        <c:lblOffset val="100"/>
      </c:catAx>
      <c:valAx>
        <c:axId val="43829504"/>
        <c:scaling>
          <c:orientation val="minMax"/>
        </c:scaling>
        <c:axPos val="l"/>
        <c:majorGridlines/>
        <c:numFmt formatCode="General" sourceLinked="1"/>
        <c:tickLblPos val="nextTo"/>
        <c:crossAx val="43827968"/>
        <c:crosses val="autoZero"/>
        <c:crossBetween val="between"/>
      </c:valAx>
    </c:plotArea>
    <c:plotVisOnly val="1"/>
  </c:chart>
  <c:spPr>
    <a:ln>
      <a:solidFill>
        <a:schemeClr val="tx2"/>
      </a:solidFill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plotArea>
      <c:layout>
        <c:manualLayout>
          <c:layoutTarget val="inner"/>
          <c:xMode val="edge"/>
          <c:yMode val="edge"/>
          <c:x val="0.15266840277777796"/>
          <c:y val="0.11060868055555556"/>
          <c:w val="0.79302604166666657"/>
          <c:h val="0.73643611111111107"/>
        </c:manualLayout>
      </c:layout>
      <c:barChart>
        <c:barDir val="bar"/>
        <c:grouping val="clustered"/>
        <c:ser>
          <c:idx val="0"/>
          <c:order val="0"/>
          <c:tx>
            <c:strRef>
              <c:f>Fig.1!$D$38</c:f>
              <c:strCache>
                <c:ptCount val="1"/>
                <c:pt idx="0">
                  <c:v>Male</c:v>
                </c:pt>
              </c:strCache>
            </c:strRef>
          </c:tx>
          <c:cat>
            <c:numRef>
              <c:f>Fig.1!$A$39:$A$103</c:f>
              <c:numCache>
                <c:formatCode>General</c:formatCode>
                <c:ptCount val="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</c:numCache>
            </c:numRef>
          </c:cat>
          <c:val>
            <c:numRef>
              <c:f>Fig.1!$D$39:$D$103</c:f>
              <c:numCache>
                <c:formatCode>0.00</c:formatCode>
                <c:ptCount val="65"/>
                <c:pt idx="0">
                  <c:v>-0.23386062703880628</c:v>
                </c:pt>
                <c:pt idx="1">
                  <c:v>-0.4218792561637556</c:v>
                </c:pt>
                <c:pt idx="2">
                  <c:v>-0.45509809523176781</c:v>
                </c:pt>
                <c:pt idx="3">
                  <c:v>-0.50426197705242592</c:v>
                </c:pt>
                <c:pt idx="4">
                  <c:v>-0.35278407090229014</c:v>
                </c:pt>
                <c:pt idx="5">
                  <c:v>-0.5261864108373141</c:v>
                </c:pt>
                <c:pt idx="6">
                  <c:v>-0.63580857976175453</c:v>
                </c:pt>
                <c:pt idx="7">
                  <c:v>-0.60325411747510249</c:v>
                </c:pt>
                <c:pt idx="8">
                  <c:v>-0.57269278553253122</c:v>
                </c:pt>
                <c:pt idx="9">
                  <c:v>-0.46506374695217151</c:v>
                </c:pt>
                <c:pt idx="10">
                  <c:v>-0.32222273895971887</c:v>
                </c:pt>
                <c:pt idx="11">
                  <c:v>-0.25711381438641484</c:v>
                </c:pt>
                <c:pt idx="12">
                  <c:v>-0.21725120750480015</c:v>
                </c:pt>
                <c:pt idx="13">
                  <c:v>-0.18403236843678789</c:v>
                </c:pt>
                <c:pt idx="14">
                  <c:v>-0.17938173096726615</c:v>
                </c:pt>
                <c:pt idx="15">
                  <c:v>-0.14948477580605513</c:v>
                </c:pt>
                <c:pt idx="16">
                  <c:v>-0.1401835008670117</c:v>
                </c:pt>
                <c:pt idx="17">
                  <c:v>-0.12888909558388753</c:v>
                </c:pt>
                <c:pt idx="18">
                  <c:v>-0.13021784914660803</c:v>
                </c:pt>
                <c:pt idx="19">
                  <c:v>-0.12490283489572605</c:v>
                </c:pt>
                <c:pt idx="20">
                  <c:v>-0.14815602224333463</c:v>
                </c:pt>
                <c:pt idx="21">
                  <c:v>-0.16675857212142151</c:v>
                </c:pt>
                <c:pt idx="22">
                  <c:v>-0.21990871463024109</c:v>
                </c:pt>
                <c:pt idx="23">
                  <c:v>-0.28501763920354511</c:v>
                </c:pt>
                <c:pt idx="24">
                  <c:v>-0.33484589780556351</c:v>
                </c:pt>
                <c:pt idx="25">
                  <c:v>-0.42652989363327731</c:v>
                </c:pt>
                <c:pt idx="26">
                  <c:v>-0.48898131108114035</c:v>
                </c:pt>
                <c:pt idx="27">
                  <c:v>-0.55475461243580459</c:v>
                </c:pt>
                <c:pt idx="28">
                  <c:v>-0.57269278553253122</c:v>
                </c:pt>
                <c:pt idx="29">
                  <c:v>-0.60391849425646271</c:v>
                </c:pt>
                <c:pt idx="30">
                  <c:v>-0.68895872227057409</c:v>
                </c:pt>
                <c:pt idx="31">
                  <c:v>-0.66504115814160525</c:v>
                </c:pt>
                <c:pt idx="32">
                  <c:v>-0.65906176710936304</c:v>
                </c:pt>
                <c:pt idx="33">
                  <c:v>-0.73945135765395276</c:v>
                </c:pt>
                <c:pt idx="34">
                  <c:v>-0.68430808480105232</c:v>
                </c:pt>
                <c:pt idx="35">
                  <c:v>-0.73214321305898999</c:v>
                </c:pt>
                <c:pt idx="36">
                  <c:v>-0.78529335556780966</c:v>
                </c:pt>
                <c:pt idx="37">
                  <c:v>-0.76137579143884082</c:v>
                </c:pt>
                <c:pt idx="38">
                  <c:v>-0.80721778935269761</c:v>
                </c:pt>
                <c:pt idx="39">
                  <c:v>-0.76536205212700226</c:v>
                </c:pt>
                <c:pt idx="40">
                  <c:v>-0.82980659991894612</c:v>
                </c:pt>
                <c:pt idx="41">
                  <c:v>-0.86435419254967882</c:v>
                </c:pt>
                <c:pt idx="42">
                  <c:v>-0.80921091969677839</c:v>
                </c:pt>
                <c:pt idx="43">
                  <c:v>-0.79193712338141209</c:v>
                </c:pt>
                <c:pt idx="44">
                  <c:v>-0.77997834131692767</c:v>
                </c:pt>
                <c:pt idx="45">
                  <c:v>-0.81253280360357971</c:v>
                </c:pt>
                <c:pt idx="46">
                  <c:v>-0.85505291761063529</c:v>
                </c:pt>
                <c:pt idx="47">
                  <c:v>-0.84176538198343054</c:v>
                </c:pt>
                <c:pt idx="48">
                  <c:v>-0.86169668542423783</c:v>
                </c:pt>
                <c:pt idx="49">
                  <c:v>-0.89890178518041153</c:v>
                </c:pt>
                <c:pt idx="50">
                  <c:v>-0.87963485852096435</c:v>
                </c:pt>
                <c:pt idx="51">
                  <c:v>-0.95005879734515031</c:v>
                </c:pt>
                <c:pt idx="52">
                  <c:v>-0.87166233714464147</c:v>
                </c:pt>
                <c:pt idx="53">
                  <c:v>-0.82781346957486523</c:v>
                </c:pt>
                <c:pt idx="54">
                  <c:v>-0.85903917829879695</c:v>
                </c:pt>
                <c:pt idx="55">
                  <c:v>-0.80389590544589651</c:v>
                </c:pt>
                <c:pt idx="56">
                  <c:v>-0.80456028222725662</c:v>
                </c:pt>
                <c:pt idx="57">
                  <c:v>-0.84176538198343054</c:v>
                </c:pt>
                <c:pt idx="58">
                  <c:v>-0.89358677092952965</c:v>
                </c:pt>
                <c:pt idx="59">
                  <c:v>-0.87033358358192103</c:v>
                </c:pt>
                <c:pt idx="60">
                  <c:v>-0.85438854082927518</c:v>
                </c:pt>
                <c:pt idx="61">
                  <c:v>-0.85040228014111374</c:v>
                </c:pt>
                <c:pt idx="62">
                  <c:v>-0.8437585123275112</c:v>
                </c:pt>
                <c:pt idx="63">
                  <c:v>-0.835121614169828</c:v>
                </c:pt>
                <c:pt idx="64">
                  <c:v>-0.8723267139260017</c:v>
                </c:pt>
              </c:numCache>
            </c:numRef>
          </c:val>
        </c:ser>
        <c:ser>
          <c:idx val="1"/>
          <c:order val="1"/>
          <c:tx>
            <c:strRef>
              <c:f>Fig.1!$E$38</c:f>
              <c:strCache>
                <c:ptCount val="1"/>
                <c:pt idx="0">
                  <c:v>Female</c:v>
                </c:pt>
              </c:strCache>
            </c:strRef>
          </c:tx>
          <c:cat>
            <c:numRef>
              <c:f>Fig.1!$A$39:$A$103</c:f>
              <c:numCache>
                <c:formatCode>General</c:formatCode>
                <c:ptCount val="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</c:numCache>
            </c:numRef>
          </c:cat>
          <c:val>
            <c:numRef>
              <c:f>Fig.1!$E$39:$E$103</c:f>
              <c:numCache>
                <c:formatCode>0.00</c:formatCode>
                <c:ptCount val="65"/>
                <c:pt idx="0">
                  <c:v>0.22190184497432186</c:v>
                </c:pt>
                <c:pt idx="1">
                  <c:v>0.43848867569776173</c:v>
                </c:pt>
                <c:pt idx="2">
                  <c:v>0.43649554535368101</c:v>
                </c:pt>
                <c:pt idx="3">
                  <c:v>0.48233754326753786</c:v>
                </c:pt>
                <c:pt idx="4">
                  <c:v>0.33750340493100445</c:v>
                </c:pt>
                <c:pt idx="5">
                  <c:v>0.50891261452194769</c:v>
                </c:pt>
                <c:pt idx="6">
                  <c:v>0.61056226207006525</c:v>
                </c:pt>
                <c:pt idx="7">
                  <c:v>0.58730907472245664</c:v>
                </c:pt>
                <c:pt idx="8">
                  <c:v>0.51157012164738869</c:v>
                </c:pt>
                <c:pt idx="9">
                  <c:v>0.42453676328919654</c:v>
                </c:pt>
                <c:pt idx="10">
                  <c:v>0.30096268195619102</c:v>
                </c:pt>
                <c:pt idx="11">
                  <c:v>0.25246317691689313</c:v>
                </c:pt>
                <c:pt idx="12">
                  <c:v>0.21193619325391816</c:v>
                </c:pt>
                <c:pt idx="13">
                  <c:v>0.17871735418590592</c:v>
                </c:pt>
                <c:pt idx="14">
                  <c:v>0.15479979005693709</c:v>
                </c:pt>
                <c:pt idx="15">
                  <c:v>0.15147790615013587</c:v>
                </c:pt>
                <c:pt idx="16">
                  <c:v>0.11493718317532239</c:v>
                </c:pt>
                <c:pt idx="17">
                  <c:v>0.11825906708212361</c:v>
                </c:pt>
                <c:pt idx="18">
                  <c:v>0.11493718317532239</c:v>
                </c:pt>
                <c:pt idx="19">
                  <c:v>0.10829341536171992</c:v>
                </c:pt>
                <c:pt idx="20">
                  <c:v>0.13287535627204899</c:v>
                </c:pt>
                <c:pt idx="21">
                  <c:v>0.17539547027910468</c:v>
                </c:pt>
                <c:pt idx="22">
                  <c:v>0.2039636718775952</c:v>
                </c:pt>
                <c:pt idx="23">
                  <c:v>0.25445630726097385</c:v>
                </c:pt>
                <c:pt idx="24">
                  <c:v>0.32222273895971887</c:v>
                </c:pt>
                <c:pt idx="25">
                  <c:v>0.38467415640758185</c:v>
                </c:pt>
                <c:pt idx="26">
                  <c:v>0.46174186304537029</c:v>
                </c:pt>
                <c:pt idx="27">
                  <c:v>0.47436502189121493</c:v>
                </c:pt>
                <c:pt idx="28">
                  <c:v>0.49230319498794162</c:v>
                </c:pt>
                <c:pt idx="29">
                  <c:v>0.48100878970481736</c:v>
                </c:pt>
                <c:pt idx="30">
                  <c:v>0.52153577336779233</c:v>
                </c:pt>
                <c:pt idx="31">
                  <c:v>0.52751516440003454</c:v>
                </c:pt>
                <c:pt idx="32">
                  <c:v>0.53814519290179852</c:v>
                </c:pt>
                <c:pt idx="33">
                  <c:v>0.49695383245746327</c:v>
                </c:pt>
                <c:pt idx="34">
                  <c:v>0.49363194855066206</c:v>
                </c:pt>
                <c:pt idx="35">
                  <c:v>0.46572812373353173</c:v>
                </c:pt>
                <c:pt idx="36">
                  <c:v>0.51422762877282968</c:v>
                </c:pt>
                <c:pt idx="37">
                  <c:v>0.50824823774058736</c:v>
                </c:pt>
                <c:pt idx="38">
                  <c:v>0.47968003614209692</c:v>
                </c:pt>
                <c:pt idx="39">
                  <c:v>0.49363194855066206</c:v>
                </c:pt>
                <c:pt idx="40">
                  <c:v>0.5035976002710657</c:v>
                </c:pt>
                <c:pt idx="41">
                  <c:v>0.54213145358995996</c:v>
                </c:pt>
                <c:pt idx="42">
                  <c:v>0.5348233089949973</c:v>
                </c:pt>
                <c:pt idx="43">
                  <c:v>0.53150142508819598</c:v>
                </c:pt>
                <c:pt idx="44">
                  <c:v>0.56405588737484802</c:v>
                </c:pt>
                <c:pt idx="45">
                  <c:v>0.57535029265797211</c:v>
                </c:pt>
                <c:pt idx="46">
                  <c:v>0.63315107263631343</c:v>
                </c:pt>
                <c:pt idx="47">
                  <c:v>0.62783605838543155</c:v>
                </c:pt>
                <c:pt idx="48">
                  <c:v>0.66437678136024503</c:v>
                </c:pt>
                <c:pt idx="49">
                  <c:v>0.67035617239248724</c:v>
                </c:pt>
                <c:pt idx="50">
                  <c:v>0.71287628639954292</c:v>
                </c:pt>
                <c:pt idx="51">
                  <c:v>0.78064271809828789</c:v>
                </c:pt>
                <c:pt idx="52">
                  <c:v>0.73015008271490933</c:v>
                </c:pt>
                <c:pt idx="53">
                  <c:v>0.72151318455722613</c:v>
                </c:pt>
                <c:pt idx="54">
                  <c:v>0.68630121514513309</c:v>
                </c:pt>
                <c:pt idx="55">
                  <c:v>0.66238365101616425</c:v>
                </c:pt>
                <c:pt idx="56">
                  <c:v>0.63381544941767376</c:v>
                </c:pt>
                <c:pt idx="57">
                  <c:v>0.71021877927410193</c:v>
                </c:pt>
                <c:pt idx="58">
                  <c:v>0.79060836981869154</c:v>
                </c:pt>
                <c:pt idx="59">
                  <c:v>0.83445723738846778</c:v>
                </c:pt>
                <c:pt idx="60">
                  <c:v>0.7952590072882133</c:v>
                </c:pt>
                <c:pt idx="61">
                  <c:v>0.80987529647813872</c:v>
                </c:pt>
                <c:pt idx="62">
                  <c:v>0.91418245115169705</c:v>
                </c:pt>
                <c:pt idx="63">
                  <c:v>0.91750433505849838</c:v>
                </c:pt>
                <c:pt idx="64">
                  <c:v>0.95936007228419384</c:v>
                </c:pt>
              </c:numCache>
            </c:numRef>
          </c:val>
        </c:ser>
        <c:gapWidth val="0"/>
        <c:overlap val="100"/>
        <c:axId val="77675904"/>
        <c:axId val="77686272"/>
      </c:barChart>
      <c:catAx>
        <c:axId val="7767590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Age</a:t>
                </a:r>
              </a:p>
            </c:rich>
          </c:tx>
        </c:title>
        <c:numFmt formatCode="General" sourceLinked="1"/>
        <c:tickLblPos val="low"/>
        <c:crossAx val="77686272"/>
        <c:crosses val="autoZero"/>
        <c:auto val="1"/>
        <c:lblAlgn val="ctr"/>
        <c:lblOffset val="100"/>
        <c:tickLblSkip val="5"/>
        <c:tickMarkSkip val="5"/>
      </c:catAx>
      <c:valAx>
        <c:axId val="77686272"/>
        <c:scaling>
          <c:orientation val="minMax"/>
          <c:max val="1.5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Proportion (%)</a:t>
                </a:r>
              </a:p>
            </c:rich>
          </c:tx>
        </c:title>
        <c:numFmt formatCode="0.0;0.0" sourceLinked="0"/>
        <c:tickLblPos val="nextTo"/>
        <c:crossAx val="77675904"/>
        <c:crosses val="autoZero"/>
        <c:crossBetween val="midCat"/>
        <c:majorUnit val="0.5"/>
      </c:valAx>
    </c:plotArea>
    <c:legend>
      <c:legendPos val="t"/>
      <c:layout>
        <c:manualLayout>
          <c:xMode val="edge"/>
          <c:yMode val="edge"/>
          <c:x val="9.0779527559055148E-2"/>
          <c:y val="2.7777777777777863E-2"/>
          <c:w val="0.85732983377078043"/>
          <c:h val="6.1668750000000001E-2"/>
        </c:manualLayout>
      </c:layout>
    </c:legend>
    <c:plotVisOnly val="1"/>
  </c:chart>
  <c:spPr>
    <a:ln>
      <a:solidFill>
        <a:schemeClr val="tx2"/>
      </a:solidFill>
    </a:ln>
  </c:spPr>
  <c:txPr>
    <a:bodyPr/>
    <a:lstStyle/>
    <a:p>
      <a:pPr>
        <a:defRPr sz="900"/>
      </a:pPr>
      <a:endParaRPr lang="sk-SK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plotArea>
      <c:layout>
        <c:manualLayout>
          <c:layoutTarget val="inner"/>
          <c:xMode val="edge"/>
          <c:yMode val="edge"/>
          <c:x val="0.15266840277777796"/>
          <c:y val="0.11060868055555556"/>
          <c:w val="0.79302604166666657"/>
          <c:h val="0.73643611111111107"/>
        </c:manualLayout>
      </c:layout>
      <c:barChart>
        <c:barDir val="bar"/>
        <c:grouping val="clustered"/>
        <c:ser>
          <c:idx val="0"/>
          <c:order val="0"/>
          <c:tx>
            <c:strRef>
              <c:f>Fig.1!$F$38</c:f>
              <c:strCache>
                <c:ptCount val="1"/>
                <c:pt idx="0">
                  <c:v>Male</c:v>
                </c:pt>
              </c:strCache>
            </c:strRef>
          </c:tx>
          <c:cat>
            <c:numRef>
              <c:f>Fig.1!$A$39:$A$103</c:f>
              <c:numCache>
                <c:formatCode>General</c:formatCode>
                <c:ptCount val="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</c:numCache>
            </c:numRef>
          </c:cat>
          <c:val>
            <c:numRef>
              <c:f>Fig.1!$F$39:$F$103</c:f>
              <c:numCache>
                <c:formatCode>0.00</c:formatCode>
                <c:ptCount val="65"/>
                <c:pt idx="0">
                  <c:v>-0.13815261044176705</c:v>
                </c:pt>
                <c:pt idx="1">
                  <c:v>-0.28915662650602408</c:v>
                </c:pt>
                <c:pt idx="2">
                  <c:v>-0.32771084337349399</c:v>
                </c:pt>
                <c:pt idx="3">
                  <c:v>-0.36626506024096384</c:v>
                </c:pt>
                <c:pt idx="4">
                  <c:v>-0.33092369477911648</c:v>
                </c:pt>
                <c:pt idx="5">
                  <c:v>-0.30200803212851407</c:v>
                </c:pt>
                <c:pt idx="6">
                  <c:v>-0.51084337349397591</c:v>
                </c:pt>
                <c:pt idx="7">
                  <c:v>-0.64578313253012054</c:v>
                </c:pt>
                <c:pt idx="8">
                  <c:v>-0.52369477911646589</c:v>
                </c:pt>
                <c:pt idx="9">
                  <c:v>-0.51405622489959835</c:v>
                </c:pt>
                <c:pt idx="10">
                  <c:v>-0.52048192771084334</c:v>
                </c:pt>
                <c:pt idx="11">
                  <c:v>-0.46586345381526101</c:v>
                </c:pt>
                <c:pt idx="12">
                  <c:v>-0.42730923694779116</c:v>
                </c:pt>
                <c:pt idx="13">
                  <c:v>-0.35020080321285141</c:v>
                </c:pt>
                <c:pt idx="14">
                  <c:v>-0.34698795180722891</c:v>
                </c:pt>
                <c:pt idx="15">
                  <c:v>-0.33092369477911648</c:v>
                </c:pt>
                <c:pt idx="16">
                  <c:v>-0.3116465863453815</c:v>
                </c:pt>
                <c:pt idx="17">
                  <c:v>-0.31485943775100406</c:v>
                </c:pt>
                <c:pt idx="18">
                  <c:v>-0.32771084337349399</c:v>
                </c:pt>
                <c:pt idx="19">
                  <c:v>-0.32449799196787149</c:v>
                </c:pt>
                <c:pt idx="20">
                  <c:v>-0.33734939759036142</c:v>
                </c:pt>
                <c:pt idx="21">
                  <c:v>-0.39196787148594375</c:v>
                </c:pt>
                <c:pt idx="22">
                  <c:v>-0.39196787148594375</c:v>
                </c:pt>
                <c:pt idx="23">
                  <c:v>-0.50441767068273091</c:v>
                </c:pt>
                <c:pt idx="24">
                  <c:v>-0.57510040160642573</c:v>
                </c:pt>
                <c:pt idx="25">
                  <c:v>-0.61365461847389557</c:v>
                </c:pt>
                <c:pt idx="26">
                  <c:v>-0.6714859437751004</c:v>
                </c:pt>
                <c:pt idx="27">
                  <c:v>-0.79357429718875505</c:v>
                </c:pt>
                <c:pt idx="28">
                  <c:v>-0.81606425702811258</c:v>
                </c:pt>
                <c:pt idx="29">
                  <c:v>-0.79357429718875505</c:v>
                </c:pt>
                <c:pt idx="30">
                  <c:v>-0.944578313253012</c:v>
                </c:pt>
                <c:pt idx="31">
                  <c:v>-0.87710843373493974</c:v>
                </c:pt>
                <c:pt idx="32">
                  <c:v>-1.0409638554216867</c:v>
                </c:pt>
                <c:pt idx="33">
                  <c:v>-1.0184738955823291</c:v>
                </c:pt>
                <c:pt idx="34">
                  <c:v>-1.0024096385542169</c:v>
                </c:pt>
                <c:pt idx="35">
                  <c:v>-1.0698795180722893</c:v>
                </c:pt>
                <c:pt idx="36">
                  <c:v>-1.1052208835341364</c:v>
                </c:pt>
                <c:pt idx="37">
                  <c:v>-1.1084337349397591</c:v>
                </c:pt>
                <c:pt idx="38">
                  <c:v>-1.1277108433734939</c:v>
                </c:pt>
                <c:pt idx="39">
                  <c:v>-1.0313253012048191</c:v>
                </c:pt>
                <c:pt idx="40">
                  <c:v>-1.0987951807228915</c:v>
                </c:pt>
                <c:pt idx="41">
                  <c:v>-1.1084337349397591</c:v>
                </c:pt>
                <c:pt idx="42">
                  <c:v>-0.89959839357429716</c:v>
                </c:pt>
                <c:pt idx="43">
                  <c:v>-1.0795180722891566</c:v>
                </c:pt>
                <c:pt idx="44">
                  <c:v>-0.9927710843373494</c:v>
                </c:pt>
                <c:pt idx="45">
                  <c:v>-1.1180722891566266</c:v>
                </c:pt>
                <c:pt idx="46">
                  <c:v>-1.0409638554216867</c:v>
                </c:pt>
                <c:pt idx="47">
                  <c:v>-1.0859437751004015</c:v>
                </c:pt>
                <c:pt idx="48">
                  <c:v>-0.98955823293172696</c:v>
                </c:pt>
                <c:pt idx="49">
                  <c:v>-1.0763052208835342</c:v>
                </c:pt>
                <c:pt idx="50">
                  <c:v>-1.0024096385542169</c:v>
                </c:pt>
                <c:pt idx="51">
                  <c:v>-1.0345381526104418</c:v>
                </c:pt>
                <c:pt idx="52">
                  <c:v>-1.0602409638554215</c:v>
                </c:pt>
                <c:pt idx="53">
                  <c:v>-1.0056224899598394</c:v>
                </c:pt>
                <c:pt idx="54">
                  <c:v>-0.95742971887550188</c:v>
                </c:pt>
                <c:pt idx="55">
                  <c:v>-0.944578313253012</c:v>
                </c:pt>
                <c:pt idx="56">
                  <c:v>-0.80642570281124504</c:v>
                </c:pt>
                <c:pt idx="57">
                  <c:v>-0.86746987951807231</c:v>
                </c:pt>
                <c:pt idx="58">
                  <c:v>-0.72610441767068279</c:v>
                </c:pt>
                <c:pt idx="59">
                  <c:v>-0.62650602409638545</c:v>
                </c:pt>
                <c:pt idx="60">
                  <c:v>-0.60080321285140559</c:v>
                </c:pt>
                <c:pt idx="61">
                  <c:v>-0.59759036144578315</c:v>
                </c:pt>
                <c:pt idx="62">
                  <c:v>-0.53975903614457832</c:v>
                </c:pt>
                <c:pt idx="63">
                  <c:v>-0.63293172690763055</c:v>
                </c:pt>
                <c:pt idx="64">
                  <c:v>-0.50763052208835346</c:v>
                </c:pt>
              </c:numCache>
            </c:numRef>
          </c:val>
        </c:ser>
        <c:ser>
          <c:idx val="1"/>
          <c:order val="1"/>
          <c:tx>
            <c:strRef>
              <c:f>Fig.1!$G$38</c:f>
              <c:strCache>
                <c:ptCount val="1"/>
                <c:pt idx="0">
                  <c:v>Female</c:v>
                </c:pt>
              </c:strCache>
            </c:strRef>
          </c:tx>
          <c:cat>
            <c:numRef>
              <c:f>Fig.1!$A$39:$A$103</c:f>
              <c:numCache>
                <c:formatCode>General</c:formatCode>
                <c:ptCount val="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</c:numCache>
            </c:numRef>
          </c:cat>
          <c:val>
            <c:numRef>
              <c:f>Fig.1!$G$39:$G$103</c:f>
              <c:numCache>
                <c:formatCode>0.00</c:formatCode>
                <c:ptCount val="65"/>
                <c:pt idx="0">
                  <c:v>0.14457831325301204</c:v>
                </c:pt>
                <c:pt idx="1">
                  <c:v>0.23775100401606425</c:v>
                </c:pt>
                <c:pt idx="2">
                  <c:v>0.32449799196787149</c:v>
                </c:pt>
                <c:pt idx="3">
                  <c:v>0.30843373493975901</c:v>
                </c:pt>
                <c:pt idx="4">
                  <c:v>0.34056224899598392</c:v>
                </c:pt>
                <c:pt idx="5">
                  <c:v>0.31485943775100406</c:v>
                </c:pt>
                <c:pt idx="6">
                  <c:v>0.55261044176706819</c:v>
                </c:pt>
                <c:pt idx="7">
                  <c:v>0.48514056224899604</c:v>
                </c:pt>
                <c:pt idx="8">
                  <c:v>0.52048192771084334</c:v>
                </c:pt>
                <c:pt idx="9">
                  <c:v>0.46265060240963851</c:v>
                </c:pt>
                <c:pt idx="10">
                  <c:v>0.45301204819277108</c:v>
                </c:pt>
                <c:pt idx="11">
                  <c:v>0.42409638554216872</c:v>
                </c:pt>
                <c:pt idx="12">
                  <c:v>0.33413654618473898</c:v>
                </c:pt>
                <c:pt idx="13">
                  <c:v>0.3180722891566265</c:v>
                </c:pt>
                <c:pt idx="14">
                  <c:v>0.29236947791164658</c:v>
                </c:pt>
                <c:pt idx="15">
                  <c:v>0.30522088353413651</c:v>
                </c:pt>
                <c:pt idx="16">
                  <c:v>0.26024096385542167</c:v>
                </c:pt>
                <c:pt idx="17">
                  <c:v>0.30200803212851407</c:v>
                </c:pt>
                <c:pt idx="18">
                  <c:v>0.24738955823293174</c:v>
                </c:pt>
                <c:pt idx="19">
                  <c:v>0.33734939759036142</c:v>
                </c:pt>
                <c:pt idx="20">
                  <c:v>0.33092369477911648</c:v>
                </c:pt>
                <c:pt idx="21">
                  <c:v>0.35020080321285141</c:v>
                </c:pt>
                <c:pt idx="22">
                  <c:v>0.3566265060240964</c:v>
                </c:pt>
                <c:pt idx="23">
                  <c:v>0.51084337349397591</c:v>
                </c:pt>
                <c:pt idx="24">
                  <c:v>0.57831325301204817</c:v>
                </c:pt>
                <c:pt idx="25">
                  <c:v>0.59437751004016059</c:v>
                </c:pt>
                <c:pt idx="26">
                  <c:v>0.65542168674698797</c:v>
                </c:pt>
                <c:pt idx="27">
                  <c:v>0.636144578313253</c:v>
                </c:pt>
                <c:pt idx="28">
                  <c:v>0.75180722891566265</c:v>
                </c:pt>
                <c:pt idx="29">
                  <c:v>0.7903614457831325</c:v>
                </c:pt>
                <c:pt idx="30">
                  <c:v>0.76465863453815253</c:v>
                </c:pt>
                <c:pt idx="31">
                  <c:v>0.83855421686746989</c:v>
                </c:pt>
                <c:pt idx="32">
                  <c:v>0.78072289156626506</c:v>
                </c:pt>
                <c:pt idx="33">
                  <c:v>0.84497991967871477</c:v>
                </c:pt>
                <c:pt idx="34">
                  <c:v>0.80963855421686737</c:v>
                </c:pt>
                <c:pt idx="35">
                  <c:v>0.77108433734939752</c:v>
                </c:pt>
                <c:pt idx="36">
                  <c:v>0.84176706827309244</c:v>
                </c:pt>
                <c:pt idx="37">
                  <c:v>0.76787148594377508</c:v>
                </c:pt>
                <c:pt idx="38">
                  <c:v>0.86746987951807231</c:v>
                </c:pt>
                <c:pt idx="39">
                  <c:v>0.82570281124497991</c:v>
                </c:pt>
                <c:pt idx="40">
                  <c:v>0.76787148594377508</c:v>
                </c:pt>
                <c:pt idx="41">
                  <c:v>0.8</c:v>
                </c:pt>
                <c:pt idx="42">
                  <c:v>0.86104417670682731</c:v>
                </c:pt>
                <c:pt idx="43">
                  <c:v>0.81285140562248992</c:v>
                </c:pt>
                <c:pt idx="44">
                  <c:v>0.85461847389558232</c:v>
                </c:pt>
                <c:pt idx="45">
                  <c:v>0.77429718875502007</c:v>
                </c:pt>
                <c:pt idx="46">
                  <c:v>0.77108433734939752</c:v>
                </c:pt>
                <c:pt idx="47">
                  <c:v>0.68433734939759039</c:v>
                </c:pt>
                <c:pt idx="48">
                  <c:v>0.76787148594377508</c:v>
                </c:pt>
                <c:pt idx="49">
                  <c:v>0.67469879518072284</c:v>
                </c:pt>
                <c:pt idx="50">
                  <c:v>0.75180722891566265</c:v>
                </c:pt>
                <c:pt idx="51">
                  <c:v>0.76144578313253009</c:v>
                </c:pt>
                <c:pt idx="52">
                  <c:v>0.70361445783132537</c:v>
                </c:pt>
                <c:pt idx="53">
                  <c:v>0.78393574297188751</c:v>
                </c:pt>
                <c:pt idx="54">
                  <c:v>0.77108433734939752</c:v>
                </c:pt>
                <c:pt idx="55">
                  <c:v>0.81606425702811258</c:v>
                </c:pt>
                <c:pt idx="56">
                  <c:v>0.8</c:v>
                </c:pt>
                <c:pt idx="57">
                  <c:v>0.75180722891566265</c:v>
                </c:pt>
                <c:pt idx="58">
                  <c:v>0.67469879518072284</c:v>
                </c:pt>
                <c:pt idx="59">
                  <c:v>0.62650602409638545</c:v>
                </c:pt>
                <c:pt idx="60">
                  <c:v>0.64257028112449799</c:v>
                </c:pt>
                <c:pt idx="61">
                  <c:v>0.55582329317269086</c:v>
                </c:pt>
                <c:pt idx="62">
                  <c:v>0.55582329317269086</c:v>
                </c:pt>
                <c:pt idx="63">
                  <c:v>0.56546184738955829</c:v>
                </c:pt>
                <c:pt idx="64">
                  <c:v>0.62329317269076301</c:v>
                </c:pt>
              </c:numCache>
            </c:numRef>
          </c:val>
        </c:ser>
        <c:gapWidth val="0"/>
        <c:overlap val="100"/>
        <c:axId val="77711232"/>
        <c:axId val="87883776"/>
      </c:barChart>
      <c:catAx>
        <c:axId val="7771123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Age</a:t>
                </a:r>
              </a:p>
            </c:rich>
          </c:tx>
        </c:title>
        <c:numFmt formatCode="General" sourceLinked="1"/>
        <c:tickLblPos val="low"/>
        <c:crossAx val="87883776"/>
        <c:crosses val="autoZero"/>
        <c:auto val="1"/>
        <c:lblAlgn val="ctr"/>
        <c:lblOffset val="100"/>
        <c:tickLblSkip val="5"/>
        <c:tickMarkSkip val="5"/>
      </c:catAx>
      <c:valAx>
        <c:axId val="87883776"/>
        <c:scaling>
          <c:orientation val="minMax"/>
          <c:max val="1.5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Proportion (%)</a:t>
                </a:r>
              </a:p>
            </c:rich>
          </c:tx>
        </c:title>
        <c:numFmt formatCode="0.0;0.0" sourceLinked="0"/>
        <c:tickLblPos val="nextTo"/>
        <c:crossAx val="77711232"/>
        <c:crosses val="autoZero"/>
        <c:crossBetween val="midCat"/>
        <c:majorUnit val="0.5"/>
      </c:valAx>
    </c:plotArea>
    <c:legend>
      <c:legendPos val="t"/>
      <c:layout>
        <c:manualLayout>
          <c:xMode val="edge"/>
          <c:yMode val="edge"/>
          <c:x val="9.0779527559055148E-2"/>
          <c:y val="2.7777777777777863E-2"/>
          <c:w val="0.85732983377078043"/>
          <c:h val="6.1668750000000001E-2"/>
        </c:manualLayout>
      </c:layout>
    </c:legend>
    <c:plotVisOnly val="1"/>
  </c:chart>
  <c:spPr>
    <a:ln>
      <a:solidFill>
        <a:schemeClr val="tx2"/>
      </a:solidFill>
    </a:ln>
  </c:spPr>
  <c:txPr>
    <a:bodyPr/>
    <a:lstStyle/>
    <a:p>
      <a:pPr>
        <a:defRPr sz="900"/>
      </a:pPr>
      <a:endParaRPr lang="sk-SK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plotArea>
      <c:layout>
        <c:manualLayout>
          <c:layoutTarget val="inner"/>
          <c:xMode val="edge"/>
          <c:yMode val="edge"/>
          <c:x val="0.15266840277777796"/>
          <c:y val="0.11060868055555556"/>
          <c:w val="0.79302604166666657"/>
          <c:h val="0.73643611111111107"/>
        </c:manualLayout>
      </c:layout>
      <c:barChart>
        <c:barDir val="bar"/>
        <c:grouping val="clustered"/>
        <c:ser>
          <c:idx val="0"/>
          <c:order val="0"/>
          <c:tx>
            <c:strRef>
              <c:f>Fig.2!$B$38</c:f>
              <c:strCache>
                <c:ptCount val="1"/>
                <c:pt idx="0">
                  <c:v>Male</c:v>
                </c:pt>
              </c:strCache>
            </c:strRef>
          </c:tx>
          <c:cat>
            <c:numRef>
              <c:f>Fig.2!$A$39:$A$103</c:f>
              <c:numCache>
                <c:formatCode>General</c:formatCode>
                <c:ptCount val="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</c:numCache>
            </c:numRef>
          </c:cat>
          <c:val>
            <c:numRef>
              <c:f>Fig.2!$B$39:$B$103</c:f>
              <c:numCache>
                <c:formatCode>0.00</c:formatCode>
                <c:ptCount val="65"/>
                <c:pt idx="0">
                  <c:v>-0.79734219269102979</c:v>
                </c:pt>
                <c:pt idx="1">
                  <c:v>-0.66956299514439055</c:v>
                </c:pt>
                <c:pt idx="2">
                  <c:v>-0.61845131612573467</c:v>
                </c:pt>
                <c:pt idx="3">
                  <c:v>-0.638895987733197</c:v>
                </c:pt>
                <c:pt idx="4">
                  <c:v>-0.65422949143879372</c:v>
                </c:pt>
                <c:pt idx="5">
                  <c:v>-0.62867365192946589</c:v>
                </c:pt>
                <c:pt idx="6">
                  <c:v>-0.4753386148734986</c:v>
                </c:pt>
                <c:pt idx="7">
                  <c:v>-0.57756197291081013</c:v>
                </c:pt>
                <c:pt idx="8">
                  <c:v>-0.42933810375670839</c:v>
                </c:pt>
                <c:pt idx="9">
                  <c:v>-0.44467160746230516</c:v>
                </c:pt>
                <c:pt idx="10">
                  <c:v>-0.3986710963455149</c:v>
                </c:pt>
                <c:pt idx="11">
                  <c:v>-0.31178124201380014</c:v>
                </c:pt>
                <c:pt idx="12">
                  <c:v>-0.37822642473805262</c:v>
                </c:pt>
                <c:pt idx="13">
                  <c:v>-0.28111423460260671</c:v>
                </c:pt>
                <c:pt idx="14">
                  <c:v>-0.26578073089700999</c:v>
                </c:pt>
                <c:pt idx="15">
                  <c:v>-0.42422693585484289</c:v>
                </c:pt>
                <c:pt idx="16">
                  <c:v>-0.26578073089700999</c:v>
                </c:pt>
                <c:pt idx="17">
                  <c:v>-0.32200357781753131</c:v>
                </c:pt>
                <c:pt idx="18">
                  <c:v>-0.36289292103245596</c:v>
                </c:pt>
                <c:pt idx="19">
                  <c:v>-0.30155890621006898</c:v>
                </c:pt>
                <c:pt idx="20">
                  <c:v>-0.40889343214924612</c:v>
                </c:pt>
                <c:pt idx="21">
                  <c:v>-0.38844876054178379</c:v>
                </c:pt>
                <c:pt idx="22">
                  <c:v>-0.46511627906976744</c:v>
                </c:pt>
                <c:pt idx="23">
                  <c:v>-0.56733963710707891</c:v>
                </c:pt>
                <c:pt idx="24">
                  <c:v>-0.51111679018655765</c:v>
                </c:pt>
                <c:pt idx="25">
                  <c:v>-0.53156146179401997</c:v>
                </c:pt>
                <c:pt idx="26">
                  <c:v>-0.61845131612573467</c:v>
                </c:pt>
                <c:pt idx="27">
                  <c:v>-0.54178379759775108</c:v>
                </c:pt>
                <c:pt idx="28">
                  <c:v>-0.60311781242013796</c:v>
                </c:pt>
                <c:pt idx="29">
                  <c:v>-0.75134168157423975</c:v>
                </c:pt>
                <c:pt idx="30">
                  <c:v>-0.71045233835931509</c:v>
                </c:pt>
                <c:pt idx="31">
                  <c:v>-0.74623051367237414</c:v>
                </c:pt>
                <c:pt idx="32">
                  <c:v>-0.81267569639662662</c:v>
                </c:pt>
                <c:pt idx="33">
                  <c:v>-0.94045489394326609</c:v>
                </c:pt>
                <c:pt idx="34">
                  <c:v>-0.89445438282647582</c:v>
                </c:pt>
                <c:pt idx="35">
                  <c:v>-0.90978788653207254</c:v>
                </c:pt>
                <c:pt idx="36">
                  <c:v>-1.0171224124712497</c:v>
                </c:pt>
                <c:pt idx="37">
                  <c:v>-1.1040122668029646</c:v>
                </c:pt>
                <c:pt idx="38">
                  <c:v>-1.2164579606440071</c:v>
                </c:pt>
                <c:pt idx="39">
                  <c:v>-1.0733452593917709</c:v>
                </c:pt>
                <c:pt idx="40">
                  <c:v>-0.84334270380782006</c:v>
                </c:pt>
                <c:pt idx="41">
                  <c:v>-0.92001022233580365</c:v>
                </c:pt>
                <c:pt idx="42">
                  <c:v>-0.82800920010222334</c:v>
                </c:pt>
                <c:pt idx="43">
                  <c:v>-0.7871198568872988</c:v>
                </c:pt>
                <c:pt idx="44">
                  <c:v>-0.78200868898543308</c:v>
                </c:pt>
                <c:pt idx="45">
                  <c:v>-0.77689752108356758</c:v>
                </c:pt>
                <c:pt idx="46">
                  <c:v>-0.6337848198313315</c:v>
                </c:pt>
                <c:pt idx="47">
                  <c:v>-0.52133912599028875</c:v>
                </c:pt>
                <c:pt idx="48">
                  <c:v>-0.58267314081267574</c:v>
                </c:pt>
                <c:pt idx="49">
                  <c:v>-0.5571173013033478</c:v>
                </c:pt>
                <c:pt idx="50">
                  <c:v>-0.53667262969588547</c:v>
                </c:pt>
                <c:pt idx="51">
                  <c:v>-0.4753386148734986</c:v>
                </c:pt>
                <c:pt idx="52">
                  <c:v>-0.59800664451827246</c:v>
                </c:pt>
                <c:pt idx="53">
                  <c:v>-0.54178379759775108</c:v>
                </c:pt>
                <c:pt idx="54">
                  <c:v>-0.50600562228469204</c:v>
                </c:pt>
                <c:pt idx="55">
                  <c:v>-0.50600562228469204</c:v>
                </c:pt>
                <c:pt idx="56">
                  <c:v>-0.53667262969588547</c:v>
                </c:pt>
                <c:pt idx="57">
                  <c:v>-0.65934065934065933</c:v>
                </c:pt>
                <c:pt idx="58">
                  <c:v>-0.52133912599028875</c:v>
                </c:pt>
                <c:pt idx="59">
                  <c:v>-0.58778430871454135</c:v>
                </c:pt>
                <c:pt idx="60">
                  <c:v>-0.59800664451827246</c:v>
                </c:pt>
                <c:pt idx="61">
                  <c:v>-0.73089700996677742</c:v>
                </c:pt>
                <c:pt idx="62">
                  <c:v>-0.79734219269102979</c:v>
                </c:pt>
                <c:pt idx="63">
                  <c:v>-0.69000766675185277</c:v>
                </c:pt>
                <c:pt idx="64">
                  <c:v>-0.66956299514439055</c:v>
                </c:pt>
              </c:numCache>
            </c:numRef>
          </c:val>
        </c:ser>
        <c:ser>
          <c:idx val="1"/>
          <c:order val="1"/>
          <c:tx>
            <c:strRef>
              <c:f>Fig.2!$C$38</c:f>
              <c:strCache>
                <c:ptCount val="1"/>
                <c:pt idx="0">
                  <c:v>Female</c:v>
                </c:pt>
              </c:strCache>
            </c:strRef>
          </c:tx>
          <c:cat>
            <c:numRef>
              <c:f>Fig.2!$A$39:$A$103</c:f>
              <c:numCache>
                <c:formatCode>General</c:formatCode>
                <c:ptCount val="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</c:numCache>
            </c:numRef>
          </c:cat>
          <c:val>
            <c:numRef>
              <c:f>Fig.2!$C$39:$C$103</c:f>
              <c:numCache>
                <c:formatCode>0.00</c:formatCode>
                <c:ptCount val="65"/>
                <c:pt idx="0">
                  <c:v>0.64911832353692811</c:v>
                </c:pt>
                <c:pt idx="1">
                  <c:v>0.64911832353692811</c:v>
                </c:pt>
                <c:pt idx="2">
                  <c:v>0.57245080500894452</c:v>
                </c:pt>
                <c:pt idx="3">
                  <c:v>0.57756197291081013</c:v>
                </c:pt>
                <c:pt idx="4">
                  <c:v>0.56222846920521341</c:v>
                </c:pt>
                <c:pt idx="5">
                  <c:v>0.53156146179401997</c:v>
                </c:pt>
                <c:pt idx="6">
                  <c:v>0.48556095067722971</c:v>
                </c:pt>
                <c:pt idx="7">
                  <c:v>0.48556095067722971</c:v>
                </c:pt>
                <c:pt idx="8">
                  <c:v>0.43956043956043955</c:v>
                </c:pt>
                <c:pt idx="9">
                  <c:v>0.3935599284436494</c:v>
                </c:pt>
                <c:pt idx="10">
                  <c:v>0.37822642473805262</c:v>
                </c:pt>
                <c:pt idx="11">
                  <c:v>0.38333759263991823</c:v>
                </c:pt>
                <c:pt idx="12">
                  <c:v>0.34244824942499363</c:v>
                </c:pt>
                <c:pt idx="13">
                  <c:v>0.28622540250447226</c:v>
                </c:pt>
                <c:pt idx="14">
                  <c:v>0.28622540250447226</c:v>
                </c:pt>
                <c:pt idx="15">
                  <c:v>0.31178124201380014</c:v>
                </c:pt>
                <c:pt idx="16">
                  <c:v>0.33222591362126247</c:v>
                </c:pt>
                <c:pt idx="17">
                  <c:v>0.40378226424738051</c:v>
                </c:pt>
                <c:pt idx="18">
                  <c:v>0.30155890621006898</c:v>
                </c:pt>
                <c:pt idx="19">
                  <c:v>0.36289292103245596</c:v>
                </c:pt>
                <c:pt idx="20">
                  <c:v>0.41400460005111167</c:v>
                </c:pt>
                <c:pt idx="21">
                  <c:v>0.45489394326603627</c:v>
                </c:pt>
                <c:pt idx="22">
                  <c:v>0.54178379759775108</c:v>
                </c:pt>
                <c:pt idx="23">
                  <c:v>0.3935599284436494</c:v>
                </c:pt>
                <c:pt idx="24">
                  <c:v>0.47022744697163305</c:v>
                </c:pt>
                <c:pt idx="25">
                  <c:v>0.61334014822386917</c:v>
                </c:pt>
                <c:pt idx="26">
                  <c:v>0.54689496549961669</c:v>
                </c:pt>
                <c:pt idx="27">
                  <c:v>0.70023000255558399</c:v>
                </c:pt>
                <c:pt idx="28">
                  <c:v>0.62867365192946589</c:v>
                </c:pt>
                <c:pt idx="29">
                  <c:v>0.84334270380782006</c:v>
                </c:pt>
                <c:pt idx="30">
                  <c:v>0.85356503961155128</c:v>
                </c:pt>
                <c:pt idx="31">
                  <c:v>0.90978788653207254</c:v>
                </c:pt>
                <c:pt idx="32">
                  <c:v>0.73600817786864292</c:v>
                </c:pt>
                <c:pt idx="33">
                  <c:v>0.96601073345259392</c:v>
                </c:pt>
                <c:pt idx="34">
                  <c:v>0.94045489394326609</c:v>
                </c:pt>
                <c:pt idx="35">
                  <c:v>1.0375670840787121</c:v>
                </c:pt>
                <c:pt idx="36">
                  <c:v>1.0324559161768463</c:v>
                </c:pt>
                <c:pt idx="37">
                  <c:v>1.0682340914899053</c:v>
                </c:pt>
                <c:pt idx="38">
                  <c:v>0.92512139023766937</c:v>
                </c:pt>
                <c:pt idx="39">
                  <c:v>1.1040122668029646</c:v>
                </c:pt>
                <c:pt idx="40">
                  <c:v>0.9557883976488627</c:v>
                </c:pt>
                <c:pt idx="41">
                  <c:v>0.90978788653207254</c:v>
                </c:pt>
                <c:pt idx="42">
                  <c:v>0.7922310247891643</c:v>
                </c:pt>
                <c:pt idx="43">
                  <c:v>0.61845131612573467</c:v>
                </c:pt>
                <c:pt idx="44">
                  <c:v>0.77689752108356758</c:v>
                </c:pt>
                <c:pt idx="45">
                  <c:v>0.7155635062611807</c:v>
                </c:pt>
                <c:pt idx="46">
                  <c:v>0.64911832353692811</c:v>
                </c:pt>
                <c:pt idx="47">
                  <c:v>0.65422949143879372</c:v>
                </c:pt>
                <c:pt idx="48">
                  <c:v>0.48556095067722971</c:v>
                </c:pt>
                <c:pt idx="49">
                  <c:v>0.49578328648096093</c:v>
                </c:pt>
                <c:pt idx="50">
                  <c:v>0.64400715563506261</c:v>
                </c:pt>
                <c:pt idx="51">
                  <c:v>0.57245080500894452</c:v>
                </c:pt>
                <c:pt idx="52">
                  <c:v>0.50089445438282654</c:v>
                </c:pt>
                <c:pt idx="53">
                  <c:v>0.57245080500894452</c:v>
                </c:pt>
                <c:pt idx="54">
                  <c:v>0.5520061334014823</c:v>
                </c:pt>
                <c:pt idx="55">
                  <c:v>0.60822898032200357</c:v>
                </c:pt>
                <c:pt idx="56">
                  <c:v>0.66445182724252494</c:v>
                </c:pt>
                <c:pt idx="57">
                  <c:v>0.65934065934065933</c:v>
                </c:pt>
                <c:pt idx="58">
                  <c:v>0.65422949143879372</c:v>
                </c:pt>
                <c:pt idx="59">
                  <c:v>0.7922310247891643</c:v>
                </c:pt>
                <c:pt idx="60">
                  <c:v>0.7871198568872988</c:v>
                </c:pt>
                <c:pt idx="61">
                  <c:v>0.85867620751341678</c:v>
                </c:pt>
                <c:pt idx="62">
                  <c:v>0.87912087912087911</c:v>
                </c:pt>
                <c:pt idx="63">
                  <c:v>0.79734219269102979</c:v>
                </c:pt>
                <c:pt idx="64">
                  <c:v>0.93023255813953487</c:v>
                </c:pt>
              </c:numCache>
            </c:numRef>
          </c:val>
        </c:ser>
        <c:gapWidth val="0"/>
        <c:overlap val="100"/>
        <c:axId val="87966464"/>
        <c:axId val="87968384"/>
      </c:barChart>
      <c:catAx>
        <c:axId val="8796646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Age</a:t>
                </a:r>
              </a:p>
            </c:rich>
          </c:tx>
        </c:title>
        <c:numFmt formatCode="General" sourceLinked="1"/>
        <c:tickLblPos val="low"/>
        <c:crossAx val="87968384"/>
        <c:crosses val="autoZero"/>
        <c:auto val="1"/>
        <c:lblAlgn val="ctr"/>
        <c:lblOffset val="100"/>
        <c:tickLblSkip val="5"/>
        <c:tickMarkSkip val="5"/>
      </c:catAx>
      <c:valAx>
        <c:axId val="87968384"/>
        <c:scaling>
          <c:orientation val="minMax"/>
          <c:max val="1.5"/>
          <c:min val="-2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Proportion (%)</a:t>
                </a:r>
              </a:p>
            </c:rich>
          </c:tx>
        </c:title>
        <c:numFmt formatCode="0.0;0.0" sourceLinked="0"/>
        <c:tickLblPos val="nextTo"/>
        <c:crossAx val="87966464"/>
        <c:crosses val="autoZero"/>
        <c:crossBetween val="midCat"/>
        <c:majorUnit val="0.5"/>
      </c:valAx>
    </c:plotArea>
    <c:legend>
      <c:legendPos val="t"/>
      <c:layout>
        <c:manualLayout>
          <c:xMode val="edge"/>
          <c:yMode val="edge"/>
          <c:x val="9.0779527559055148E-2"/>
          <c:y val="2.7777777777777863E-2"/>
          <c:w val="0.85732983377078043"/>
          <c:h val="6.1668750000000001E-2"/>
        </c:manualLayout>
      </c:layout>
    </c:legend>
    <c:plotVisOnly val="1"/>
  </c:chart>
  <c:spPr>
    <a:ln>
      <a:solidFill>
        <a:schemeClr val="tx2"/>
      </a:solidFill>
    </a:ln>
  </c:spPr>
  <c:txPr>
    <a:bodyPr/>
    <a:lstStyle/>
    <a:p>
      <a:pPr>
        <a:defRPr sz="900"/>
      </a:pPr>
      <a:endParaRPr lang="sk-SK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plotArea>
      <c:layout>
        <c:manualLayout>
          <c:layoutTarget val="inner"/>
          <c:xMode val="edge"/>
          <c:yMode val="edge"/>
          <c:x val="0.15266840277777802"/>
          <c:y val="0.11060868055555556"/>
          <c:w val="0.79302604166666657"/>
          <c:h val="0.73643611111111107"/>
        </c:manualLayout>
      </c:layout>
      <c:barChart>
        <c:barDir val="bar"/>
        <c:grouping val="clustered"/>
        <c:ser>
          <c:idx val="0"/>
          <c:order val="0"/>
          <c:tx>
            <c:strRef>
              <c:f>Fig.2!$D$38</c:f>
              <c:strCache>
                <c:ptCount val="1"/>
                <c:pt idx="0">
                  <c:v>Male</c:v>
                </c:pt>
              </c:strCache>
            </c:strRef>
          </c:tx>
          <c:cat>
            <c:numRef>
              <c:f>Fig.2!$A$39:$A$103</c:f>
              <c:numCache>
                <c:formatCode>General</c:formatCode>
                <c:ptCount val="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</c:numCache>
            </c:numRef>
          </c:cat>
          <c:val>
            <c:numRef>
              <c:f>Fig.2!$D$39:$D$103</c:f>
              <c:numCache>
                <c:formatCode>0.00</c:formatCode>
                <c:ptCount val="65"/>
                <c:pt idx="0">
                  <c:v>-0.58823529411764708</c:v>
                </c:pt>
                <c:pt idx="1">
                  <c:v>-0.58823529411764708</c:v>
                </c:pt>
                <c:pt idx="2">
                  <c:v>-0.23529411764705879</c:v>
                </c:pt>
                <c:pt idx="3">
                  <c:v>-0.58823529411764708</c:v>
                </c:pt>
                <c:pt idx="4">
                  <c:v>-0.58823529411764708</c:v>
                </c:pt>
                <c:pt idx="5">
                  <c:v>-0.47058823529411759</c:v>
                </c:pt>
                <c:pt idx="6">
                  <c:v>-0.47058823529411759</c:v>
                </c:pt>
                <c:pt idx="7">
                  <c:v>-0.23529411764705879</c:v>
                </c:pt>
                <c:pt idx="8">
                  <c:v>0</c:v>
                </c:pt>
                <c:pt idx="9">
                  <c:v>-0.1176470588235294</c:v>
                </c:pt>
                <c:pt idx="10">
                  <c:v>-0.35294117647058826</c:v>
                </c:pt>
                <c:pt idx="11">
                  <c:v>-0.1176470588235294</c:v>
                </c:pt>
                <c:pt idx="12">
                  <c:v>-0.1176470588235294</c:v>
                </c:pt>
                <c:pt idx="13">
                  <c:v>-0.23529411764705879</c:v>
                </c:pt>
                <c:pt idx="14">
                  <c:v>-0.1176470588235294</c:v>
                </c:pt>
                <c:pt idx="15">
                  <c:v>0</c:v>
                </c:pt>
                <c:pt idx="16">
                  <c:v>-0.1176470588235294</c:v>
                </c:pt>
                <c:pt idx="17">
                  <c:v>0</c:v>
                </c:pt>
                <c:pt idx="18">
                  <c:v>-0.1176470588235294</c:v>
                </c:pt>
                <c:pt idx="19">
                  <c:v>-0.1176470588235294</c:v>
                </c:pt>
                <c:pt idx="20">
                  <c:v>-0.1176470588235294</c:v>
                </c:pt>
                <c:pt idx="21">
                  <c:v>-0.1176470588235294</c:v>
                </c:pt>
                <c:pt idx="22">
                  <c:v>0</c:v>
                </c:pt>
                <c:pt idx="23">
                  <c:v>-0.23529411764705879</c:v>
                </c:pt>
                <c:pt idx="24">
                  <c:v>0</c:v>
                </c:pt>
                <c:pt idx="25">
                  <c:v>-0.58823529411764708</c:v>
                </c:pt>
                <c:pt idx="26">
                  <c:v>-0.35294117647058826</c:v>
                </c:pt>
                <c:pt idx="27">
                  <c:v>-0.1176470588235294</c:v>
                </c:pt>
                <c:pt idx="28">
                  <c:v>-0.23529411764705879</c:v>
                </c:pt>
                <c:pt idx="29">
                  <c:v>-0.70588235294117652</c:v>
                </c:pt>
                <c:pt idx="30">
                  <c:v>-0.82352941176470595</c:v>
                </c:pt>
                <c:pt idx="31">
                  <c:v>-0.94117647058823517</c:v>
                </c:pt>
                <c:pt idx="32">
                  <c:v>-1.2941176470588236</c:v>
                </c:pt>
                <c:pt idx="33">
                  <c:v>-0.82352941176470595</c:v>
                </c:pt>
                <c:pt idx="34">
                  <c:v>-1.1764705882352942</c:v>
                </c:pt>
                <c:pt idx="35">
                  <c:v>-0.35294117647058826</c:v>
                </c:pt>
                <c:pt idx="36">
                  <c:v>-0.82352941176470595</c:v>
                </c:pt>
                <c:pt idx="37">
                  <c:v>-1.411764705882353</c:v>
                </c:pt>
                <c:pt idx="38">
                  <c:v>-1.0588235294117647</c:v>
                </c:pt>
                <c:pt idx="39">
                  <c:v>-0.94117647058823517</c:v>
                </c:pt>
                <c:pt idx="40">
                  <c:v>-0.47058823529411759</c:v>
                </c:pt>
                <c:pt idx="41">
                  <c:v>-1.1764705882352942</c:v>
                </c:pt>
                <c:pt idx="42">
                  <c:v>-0.47058823529411759</c:v>
                </c:pt>
                <c:pt idx="43">
                  <c:v>-0.58823529411764708</c:v>
                </c:pt>
                <c:pt idx="44">
                  <c:v>-0.58823529411764708</c:v>
                </c:pt>
                <c:pt idx="45">
                  <c:v>-1.0588235294117647</c:v>
                </c:pt>
                <c:pt idx="46">
                  <c:v>-0.70588235294117652</c:v>
                </c:pt>
                <c:pt idx="47">
                  <c:v>-1.2941176470588236</c:v>
                </c:pt>
                <c:pt idx="48">
                  <c:v>-1.0588235294117647</c:v>
                </c:pt>
                <c:pt idx="49">
                  <c:v>-0.70588235294117652</c:v>
                </c:pt>
                <c:pt idx="50">
                  <c:v>-1.0588235294117647</c:v>
                </c:pt>
                <c:pt idx="51">
                  <c:v>-0.70588235294117652</c:v>
                </c:pt>
                <c:pt idx="52">
                  <c:v>-1.2941176470588236</c:v>
                </c:pt>
                <c:pt idx="53">
                  <c:v>-0.58823529411764708</c:v>
                </c:pt>
                <c:pt idx="54">
                  <c:v>-0.70588235294117652</c:v>
                </c:pt>
                <c:pt idx="55">
                  <c:v>-0.23529411764705879</c:v>
                </c:pt>
                <c:pt idx="56">
                  <c:v>-0.35294117647058826</c:v>
                </c:pt>
                <c:pt idx="57">
                  <c:v>-1.1764705882352942</c:v>
                </c:pt>
                <c:pt idx="58">
                  <c:v>-0.82352941176470595</c:v>
                </c:pt>
                <c:pt idx="59">
                  <c:v>-0.70588235294117652</c:v>
                </c:pt>
                <c:pt idx="60">
                  <c:v>-0.70588235294117652</c:v>
                </c:pt>
                <c:pt idx="61">
                  <c:v>-0.82352941176470595</c:v>
                </c:pt>
                <c:pt idx="62">
                  <c:v>-1.1764705882352942</c:v>
                </c:pt>
                <c:pt idx="63">
                  <c:v>-1.0588235294117647</c:v>
                </c:pt>
                <c:pt idx="64">
                  <c:v>-0.82352941176470595</c:v>
                </c:pt>
              </c:numCache>
            </c:numRef>
          </c:val>
        </c:ser>
        <c:ser>
          <c:idx val="1"/>
          <c:order val="1"/>
          <c:tx>
            <c:strRef>
              <c:f>Fig.2!$E$38</c:f>
              <c:strCache>
                <c:ptCount val="1"/>
                <c:pt idx="0">
                  <c:v>Female</c:v>
                </c:pt>
              </c:strCache>
            </c:strRef>
          </c:tx>
          <c:cat>
            <c:numRef>
              <c:f>Fig.2!$A$39:$A$103</c:f>
              <c:numCache>
                <c:formatCode>General</c:formatCode>
                <c:ptCount val="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</c:numCache>
            </c:numRef>
          </c:cat>
          <c:val>
            <c:numRef>
              <c:f>Fig.2!$E$39:$E$103</c:f>
              <c:numCache>
                <c:formatCode>0.00</c:formatCode>
                <c:ptCount val="65"/>
                <c:pt idx="0">
                  <c:v>0.47058823529411759</c:v>
                </c:pt>
                <c:pt idx="1">
                  <c:v>0.70588235294117652</c:v>
                </c:pt>
                <c:pt idx="2">
                  <c:v>0.35294117647058826</c:v>
                </c:pt>
                <c:pt idx="3">
                  <c:v>0.35294117647058826</c:v>
                </c:pt>
                <c:pt idx="4">
                  <c:v>0.23529411764705879</c:v>
                </c:pt>
                <c:pt idx="5">
                  <c:v>0.1176470588235294</c:v>
                </c:pt>
                <c:pt idx="6">
                  <c:v>0.47058823529411759</c:v>
                </c:pt>
                <c:pt idx="7">
                  <c:v>0.47058823529411759</c:v>
                </c:pt>
                <c:pt idx="8">
                  <c:v>0.35294117647058826</c:v>
                </c:pt>
                <c:pt idx="9">
                  <c:v>0.23529411764705879</c:v>
                </c:pt>
                <c:pt idx="10">
                  <c:v>0.35294117647058826</c:v>
                </c:pt>
                <c:pt idx="11">
                  <c:v>0.23529411764705879</c:v>
                </c:pt>
                <c:pt idx="12">
                  <c:v>0.1176470588235294</c:v>
                </c:pt>
                <c:pt idx="13">
                  <c:v>0.23529411764705879</c:v>
                </c:pt>
                <c:pt idx="14">
                  <c:v>0.1176470588235294</c:v>
                </c:pt>
                <c:pt idx="15">
                  <c:v>0.23529411764705879</c:v>
                </c:pt>
                <c:pt idx="16">
                  <c:v>0</c:v>
                </c:pt>
                <c:pt idx="17">
                  <c:v>0.23529411764705879</c:v>
                </c:pt>
                <c:pt idx="18">
                  <c:v>0.1176470588235294</c:v>
                </c:pt>
                <c:pt idx="19">
                  <c:v>0.1176470588235294</c:v>
                </c:pt>
                <c:pt idx="20">
                  <c:v>0</c:v>
                </c:pt>
                <c:pt idx="21">
                  <c:v>0.1176470588235294</c:v>
                </c:pt>
                <c:pt idx="22">
                  <c:v>0.1176470588235294</c:v>
                </c:pt>
                <c:pt idx="23">
                  <c:v>0</c:v>
                </c:pt>
                <c:pt idx="24">
                  <c:v>0.1176470588235294</c:v>
                </c:pt>
                <c:pt idx="25">
                  <c:v>0.1176470588235294</c:v>
                </c:pt>
                <c:pt idx="26">
                  <c:v>0.23529411764705879</c:v>
                </c:pt>
                <c:pt idx="27">
                  <c:v>0.1176470588235294</c:v>
                </c:pt>
                <c:pt idx="28">
                  <c:v>0.47058823529411759</c:v>
                </c:pt>
                <c:pt idx="29">
                  <c:v>0.94117647058823517</c:v>
                </c:pt>
                <c:pt idx="30">
                  <c:v>0.70588235294117652</c:v>
                </c:pt>
                <c:pt idx="31">
                  <c:v>0.58823529411764708</c:v>
                </c:pt>
                <c:pt idx="32">
                  <c:v>0.58823529411764708</c:v>
                </c:pt>
                <c:pt idx="33">
                  <c:v>0.58823529411764708</c:v>
                </c:pt>
                <c:pt idx="34">
                  <c:v>0.70588235294117652</c:v>
                </c:pt>
                <c:pt idx="35">
                  <c:v>0.82352941176470595</c:v>
                </c:pt>
                <c:pt idx="36">
                  <c:v>0.58823529411764708</c:v>
                </c:pt>
                <c:pt idx="37">
                  <c:v>0.58823529411764708</c:v>
                </c:pt>
                <c:pt idx="38">
                  <c:v>0.35294117647058826</c:v>
                </c:pt>
                <c:pt idx="39">
                  <c:v>0.70588235294117652</c:v>
                </c:pt>
                <c:pt idx="40">
                  <c:v>0.1176470588235294</c:v>
                </c:pt>
                <c:pt idx="41">
                  <c:v>0.1176470588235294</c:v>
                </c:pt>
                <c:pt idx="42">
                  <c:v>0.35294117647058826</c:v>
                </c:pt>
                <c:pt idx="43">
                  <c:v>0.47058823529411759</c:v>
                </c:pt>
                <c:pt idx="44">
                  <c:v>0.58823529411764708</c:v>
                </c:pt>
                <c:pt idx="45">
                  <c:v>0.1176470588235294</c:v>
                </c:pt>
                <c:pt idx="46">
                  <c:v>0.35294117647058826</c:v>
                </c:pt>
                <c:pt idx="47">
                  <c:v>0.58823529411764708</c:v>
                </c:pt>
                <c:pt idx="48">
                  <c:v>0.35294117647058826</c:v>
                </c:pt>
                <c:pt idx="49">
                  <c:v>0.82352941176470595</c:v>
                </c:pt>
                <c:pt idx="50">
                  <c:v>0.70588235294117652</c:v>
                </c:pt>
                <c:pt idx="51">
                  <c:v>0.58823529411764708</c:v>
                </c:pt>
                <c:pt idx="52">
                  <c:v>0.94117647058823517</c:v>
                </c:pt>
                <c:pt idx="53">
                  <c:v>0.70588235294117652</c:v>
                </c:pt>
                <c:pt idx="54">
                  <c:v>0.58823529411764708</c:v>
                </c:pt>
                <c:pt idx="55">
                  <c:v>0.35294117647058826</c:v>
                </c:pt>
                <c:pt idx="56">
                  <c:v>0.82352941176470595</c:v>
                </c:pt>
                <c:pt idx="57">
                  <c:v>0.58823529411764708</c:v>
                </c:pt>
                <c:pt idx="58">
                  <c:v>0.58823529411764708</c:v>
                </c:pt>
                <c:pt idx="59">
                  <c:v>0.70588235294117652</c:v>
                </c:pt>
                <c:pt idx="60">
                  <c:v>1.5294117647058825</c:v>
                </c:pt>
                <c:pt idx="61">
                  <c:v>0.82352941176470595</c:v>
                </c:pt>
                <c:pt idx="62">
                  <c:v>0.94117647058823517</c:v>
                </c:pt>
                <c:pt idx="63">
                  <c:v>0.82352941176470595</c:v>
                </c:pt>
                <c:pt idx="64">
                  <c:v>0.58823529411764708</c:v>
                </c:pt>
              </c:numCache>
            </c:numRef>
          </c:val>
        </c:ser>
        <c:gapWidth val="0"/>
        <c:overlap val="100"/>
        <c:axId val="87989248"/>
        <c:axId val="88003712"/>
      </c:barChart>
      <c:catAx>
        <c:axId val="8798924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Age</a:t>
                </a:r>
              </a:p>
            </c:rich>
          </c:tx>
        </c:title>
        <c:numFmt formatCode="General" sourceLinked="1"/>
        <c:tickLblPos val="low"/>
        <c:crossAx val="88003712"/>
        <c:crosses val="autoZero"/>
        <c:auto val="1"/>
        <c:lblAlgn val="ctr"/>
        <c:lblOffset val="100"/>
        <c:tickLblSkip val="5"/>
        <c:tickMarkSkip val="5"/>
      </c:catAx>
      <c:valAx>
        <c:axId val="88003712"/>
        <c:scaling>
          <c:orientation val="minMax"/>
          <c:max val="1.5"/>
          <c:min val="-2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Proportion (%)</a:t>
                </a:r>
              </a:p>
            </c:rich>
          </c:tx>
        </c:title>
        <c:numFmt formatCode="0.0;0.0" sourceLinked="0"/>
        <c:tickLblPos val="nextTo"/>
        <c:crossAx val="87989248"/>
        <c:crosses val="autoZero"/>
        <c:crossBetween val="midCat"/>
        <c:majorUnit val="0.5"/>
      </c:valAx>
    </c:plotArea>
    <c:legend>
      <c:legendPos val="t"/>
      <c:layout>
        <c:manualLayout>
          <c:xMode val="edge"/>
          <c:yMode val="edge"/>
          <c:x val="9.0779527559055148E-2"/>
          <c:y val="2.7777777777777891E-2"/>
          <c:w val="0.85732983377078076"/>
          <c:h val="6.1668750000000001E-2"/>
        </c:manualLayout>
      </c:layout>
    </c:legend>
    <c:plotVisOnly val="1"/>
  </c:chart>
  <c:spPr>
    <a:ln>
      <a:solidFill>
        <a:schemeClr val="tx2"/>
      </a:solidFill>
    </a:ln>
  </c:spPr>
  <c:txPr>
    <a:bodyPr/>
    <a:lstStyle/>
    <a:p>
      <a:pPr>
        <a:defRPr sz="900"/>
      </a:pPr>
      <a:endParaRPr lang="sk-SK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plotArea>
      <c:layout>
        <c:manualLayout>
          <c:layoutTarget val="inner"/>
          <c:xMode val="edge"/>
          <c:yMode val="edge"/>
          <c:x val="0.15266840277777813"/>
          <c:y val="0.11060868055555556"/>
          <c:w val="0.79302604166666657"/>
          <c:h val="0.73643611111111107"/>
        </c:manualLayout>
      </c:layout>
      <c:barChart>
        <c:barDir val="bar"/>
        <c:grouping val="clustered"/>
        <c:ser>
          <c:idx val="0"/>
          <c:order val="0"/>
          <c:tx>
            <c:strRef>
              <c:f>Fig.2!$F$38</c:f>
              <c:strCache>
                <c:ptCount val="1"/>
                <c:pt idx="0">
                  <c:v>Male</c:v>
                </c:pt>
              </c:strCache>
            </c:strRef>
          </c:tx>
          <c:cat>
            <c:numRef>
              <c:f>Fig.2!$A$39:$A$103</c:f>
              <c:numCache>
                <c:formatCode>General</c:formatCode>
                <c:ptCount val="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</c:numCache>
            </c:numRef>
          </c:cat>
          <c:val>
            <c:numRef>
              <c:f>Fig.2!$F$39:$F$103</c:f>
              <c:numCache>
                <c:formatCode>0.00</c:formatCode>
                <c:ptCount val="65"/>
                <c:pt idx="0">
                  <c:v>0</c:v>
                </c:pt>
                <c:pt idx="1">
                  <c:v>-0.26595744680851063</c:v>
                </c:pt>
                <c:pt idx="2">
                  <c:v>-0.26595744680851063</c:v>
                </c:pt>
                <c:pt idx="3">
                  <c:v>0</c:v>
                </c:pt>
                <c:pt idx="4">
                  <c:v>-0.26595744680851063</c:v>
                </c:pt>
                <c:pt idx="5">
                  <c:v>-0.26595744680851063</c:v>
                </c:pt>
                <c:pt idx="6">
                  <c:v>-0.26595744680851063</c:v>
                </c:pt>
                <c:pt idx="7">
                  <c:v>-0.53191489361702127</c:v>
                </c:pt>
                <c:pt idx="8">
                  <c:v>-0.26595744680851063</c:v>
                </c:pt>
                <c:pt idx="9">
                  <c:v>0</c:v>
                </c:pt>
                <c:pt idx="10">
                  <c:v>-0.26595744680851063</c:v>
                </c:pt>
                <c:pt idx="11">
                  <c:v>-0.26595744680851063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-0.53191489361702127</c:v>
                </c:pt>
                <c:pt idx="16">
                  <c:v>0</c:v>
                </c:pt>
                <c:pt idx="17">
                  <c:v>-0.53191489361702127</c:v>
                </c:pt>
                <c:pt idx="18">
                  <c:v>-0.7978723404255319</c:v>
                </c:pt>
                <c:pt idx="19">
                  <c:v>-0.26595744680851063</c:v>
                </c:pt>
                <c:pt idx="20">
                  <c:v>-1.0638297872340425</c:v>
                </c:pt>
                <c:pt idx="21">
                  <c:v>-0.7978723404255319</c:v>
                </c:pt>
                <c:pt idx="22">
                  <c:v>-0.53191489361702127</c:v>
                </c:pt>
                <c:pt idx="23">
                  <c:v>-0.53191489361702127</c:v>
                </c:pt>
                <c:pt idx="24">
                  <c:v>-0.53191489361702127</c:v>
                </c:pt>
                <c:pt idx="25">
                  <c:v>-1.8617021276595744</c:v>
                </c:pt>
                <c:pt idx="26">
                  <c:v>-0.53191489361702127</c:v>
                </c:pt>
                <c:pt idx="27">
                  <c:v>-1.0638297872340425</c:v>
                </c:pt>
                <c:pt idx="28">
                  <c:v>-0.53191489361702127</c:v>
                </c:pt>
                <c:pt idx="29">
                  <c:v>-0.7978723404255319</c:v>
                </c:pt>
                <c:pt idx="30">
                  <c:v>-2.1276595744680851</c:v>
                </c:pt>
                <c:pt idx="31">
                  <c:v>0</c:v>
                </c:pt>
                <c:pt idx="32">
                  <c:v>-1.5957446808510638</c:v>
                </c:pt>
                <c:pt idx="33">
                  <c:v>-0.53191489361702127</c:v>
                </c:pt>
                <c:pt idx="34">
                  <c:v>-0.53191489361702127</c:v>
                </c:pt>
                <c:pt idx="35">
                  <c:v>-1.8617021276595744</c:v>
                </c:pt>
                <c:pt idx="36">
                  <c:v>-2.1276595744680851</c:v>
                </c:pt>
                <c:pt idx="37">
                  <c:v>-1.5957446808510638</c:v>
                </c:pt>
                <c:pt idx="38">
                  <c:v>-0.26595744680851063</c:v>
                </c:pt>
                <c:pt idx="39">
                  <c:v>-1.3297872340425532</c:v>
                </c:pt>
                <c:pt idx="40">
                  <c:v>-1.3297872340425532</c:v>
                </c:pt>
                <c:pt idx="41">
                  <c:v>-1.3297872340425532</c:v>
                </c:pt>
                <c:pt idx="42">
                  <c:v>-0.26595744680851063</c:v>
                </c:pt>
                <c:pt idx="43">
                  <c:v>-1.5957446808510638</c:v>
                </c:pt>
                <c:pt idx="44">
                  <c:v>-1.3297872340425532</c:v>
                </c:pt>
                <c:pt idx="45">
                  <c:v>-1.3297872340425532</c:v>
                </c:pt>
                <c:pt idx="46">
                  <c:v>-1.0638297872340425</c:v>
                </c:pt>
                <c:pt idx="47">
                  <c:v>-1.3297872340425532</c:v>
                </c:pt>
                <c:pt idx="48">
                  <c:v>-1.5957446808510638</c:v>
                </c:pt>
                <c:pt idx="49">
                  <c:v>-1.0638297872340425</c:v>
                </c:pt>
                <c:pt idx="50">
                  <c:v>-1.0638297872340425</c:v>
                </c:pt>
                <c:pt idx="51">
                  <c:v>-1.0638297872340425</c:v>
                </c:pt>
                <c:pt idx="52">
                  <c:v>-1.0638297872340425</c:v>
                </c:pt>
                <c:pt idx="53">
                  <c:v>-1.0638297872340425</c:v>
                </c:pt>
                <c:pt idx="54">
                  <c:v>-1.3297872340425532</c:v>
                </c:pt>
                <c:pt idx="55">
                  <c:v>-1.3297872340425532</c:v>
                </c:pt>
                <c:pt idx="56">
                  <c:v>-0.53191489361702127</c:v>
                </c:pt>
                <c:pt idx="57">
                  <c:v>-0.7978723404255319</c:v>
                </c:pt>
                <c:pt idx="58">
                  <c:v>-1.0638297872340425</c:v>
                </c:pt>
                <c:pt idx="59">
                  <c:v>-0.53191489361702127</c:v>
                </c:pt>
                <c:pt idx="60">
                  <c:v>-0.53191489361702127</c:v>
                </c:pt>
                <c:pt idx="61">
                  <c:v>-0.7978723404255319</c:v>
                </c:pt>
                <c:pt idx="62">
                  <c:v>-0.7978723404255319</c:v>
                </c:pt>
                <c:pt idx="63">
                  <c:v>-0.26595744680851063</c:v>
                </c:pt>
                <c:pt idx="64">
                  <c:v>-0.26595744680851063</c:v>
                </c:pt>
              </c:numCache>
            </c:numRef>
          </c:val>
        </c:ser>
        <c:ser>
          <c:idx val="1"/>
          <c:order val="1"/>
          <c:tx>
            <c:strRef>
              <c:f>Fig.2!$G$38</c:f>
              <c:strCache>
                <c:ptCount val="1"/>
                <c:pt idx="0">
                  <c:v>Female</c:v>
                </c:pt>
              </c:strCache>
            </c:strRef>
          </c:tx>
          <c:cat>
            <c:numRef>
              <c:f>Fig.2!$A$39:$A$103</c:f>
              <c:numCache>
                <c:formatCode>General</c:formatCode>
                <c:ptCount val="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</c:numCache>
            </c:numRef>
          </c:cat>
          <c:val>
            <c:numRef>
              <c:f>Fig.2!$G$39:$G$103</c:f>
              <c:numCache>
                <c:formatCode>0.00</c:formatCode>
                <c:ptCount val="65"/>
                <c:pt idx="0">
                  <c:v>0</c:v>
                </c:pt>
                <c:pt idx="1">
                  <c:v>0</c:v>
                </c:pt>
                <c:pt idx="2">
                  <c:v>0.26595744680851063</c:v>
                </c:pt>
                <c:pt idx="3">
                  <c:v>0.53191489361702127</c:v>
                </c:pt>
                <c:pt idx="4">
                  <c:v>1.0638297872340425</c:v>
                </c:pt>
                <c:pt idx="5">
                  <c:v>0.26595744680851063</c:v>
                </c:pt>
                <c:pt idx="6">
                  <c:v>0</c:v>
                </c:pt>
                <c:pt idx="7">
                  <c:v>0.26595744680851063</c:v>
                </c:pt>
                <c:pt idx="8">
                  <c:v>0.53191489361702127</c:v>
                </c:pt>
                <c:pt idx="9">
                  <c:v>0.26595744680851063</c:v>
                </c:pt>
                <c:pt idx="10">
                  <c:v>0.26595744680851063</c:v>
                </c:pt>
                <c:pt idx="11">
                  <c:v>0</c:v>
                </c:pt>
                <c:pt idx="12">
                  <c:v>0.53191489361702127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0.26595744680851063</c:v>
                </c:pt>
                <c:pt idx="18">
                  <c:v>0</c:v>
                </c:pt>
                <c:pt idx="19">
                  <c:v>0.7978723404255319</c:v>
                </c:pt>
                <c:pt idx="20">
                  <c:v>0.26595744680851063</c:v>
                </c:pt>
                <c:pt idx="21">
                  <c:v>0.26595744680851063</c:v>
                </c:pt>
                <c:pt idx="22">
                  <c:v>0.26595744680851063</c:v>
                </c:pt>
                <c:pt idx="23">
                  <c:v>0.53191489361702127</c:v>
                </c:pt>
                <c:pt idx="24">
                  <c:v>0.26595744680851063</c:v>
                </c:pt>
                <c:pt idx="25">
                  <c:v>1.0638297872340425</c:v>
                </c:pt>
                <c:pt idx="26">
                  <c:v>0.7978723404255319</c:v>
                </c:pt>
                <c:pt idx="27">
                  <c:v>0.7978723404255319</c:v>
                </c:pt>
                <c:pt idx="28">
                  <c:v>1.3297872340425532</c:v>
                </c:pt>
                <c:pt idx="29">
                  <c:v>1.5957446808510638</c:v>
                </c:pt>
                <c:pt idx="30">
                  <c:v>1.0638297872340425</c:v>
                </c:pt>
                <c:pt idx="31">
                  <c:v>1.8617021276595744</c:v>
                </c:pt>
                <c:pt idx="32">
                  <c:v>1.0638297872340425</c:v>
                </c:pt>
                <c:pt idx="33">
                  <c:v>2.3936170212765959</c:v>
                </c:pt>
                <c:pt idx="34">
                  <c:v>0.53191489361702127</c:v>
                </c:pt>
                <c:pt idx="35">
                  <c:v>0.7978723404255319</c:v>
                </c:pt>
                <c:pt idx="36">
                  <c:v>1.5957446808510638</c:v>
                </c:pt>
                <c:pt idx="37">
                  <c:v>1.3297872340425532</c:v>
                </c:pt>
                <c:pt idx="38">
                  <c:v>0.7978723404255319</c:v>
                </c:pt>
                <c:pt idx="39">
                  <c:v>1.0638297872340425</c:v>
                </c:pt>
                <c:pt idx="40">
                  <c:v>0.7978723404255319</c:v>
                </c:pt>
                <c:pt idx="41">
                  <c:v>0.53191489361702127</c:v>
                </c:pt>
                <c:pt idx="42">
                  <c:v>0.7978723404255319</c:v>
                </c:pt>
                <c:pt idx="43">
                  <c:v>1.3297872340425532</c:v>
                </c:pt>
                <c:pt idx="44">
                  <c:v>0.53191489361702127</c:v>
                </c:pt>
                <c:pt idx="45">
                  <c:v>0.7978723404255319</c:v>
                </c:pt>
                <c:pt idx="46">
                  <c:v>0.7978723404255319</c:v>
                </c:pt>
                <c:pt idx="47">
                  <c:v>0.7978723404255319</c:v>
                </c:pt>
                <c:pt idx="48">
                  <c:v>1.3297872340425532</c:v>
                </c:pt>
                <c:pt idx="49">
                  <c:v>0.53191489361702127</c:v>
                </c:pt>
                <c:pt idx="50">
                  <c:v>1.0638297872340425</c:v>
                </c:pt>
                <c:pt idx="51">
                  <c:v>1.3297872340425532</c:v>
                </c:pt>
                <c:pt idx="52">
                  <c:v>0.7978723404255319</c:v>
                </c:pt>
                <c:pt idx="53">
                  <c:v>1.0638297872340425</c:v>
                </c:pt>
                <c:pt idx="54">
                  <c:v>0.53191489361702127</c:v>
                </c:pt>
                <c:pt idx="55">
                  <c:v>0.7978723404255319</c:v>
                </c:pt>
                <c:pt idx="56">
                  <c:v>0.53191489361702127</c:v>
                </c:pt>
                <c:pt idx="57">
                  <c:v>0.53191489361702127</c:v>
                </c:pt>
                <c:pt idx="58">
                  <c:v>0.7978723404255319</c:v>
                </c:pt>
                <c:pt idx="59">
                  <c:v>0</c:v>
                </c:pt>
                <c:pt idx="60">
                  <c:v>0.7978723404255319</c:v>
                </c:pt>
                <c:pt idx="61">
                  <c:v>0</c:v>
                </c:pt>
                <c:pt idx="62">
                  <c:v>0.26595744680851063</c:v>
                </c:pt>
                <c:pt idx="63">
                  <c:v>0.26595744680851063</c:v>
                </c:pt>
                <c:pt idx="64">
                  <c:v>0.26595744680851063</c:v>
                </c:pt>
              </c:numCache>
            </c:numRef>
          </c:val>
        </c:ser>
        <c:gapWidth val="0"/>
        <c:overlap val="100"/>
        <c:axId val="90600960"/>
        <c:axId val="90602880"/>
      </c:barChart>
      <c:catAx>
        <c:axId val="9060096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Age</a:t>
                </a:r>
              </a:p>
            </c:rich>
          </c:tx>
        </c:title>
        <c:numFmt formatCode="General" sourceLinked="1"/>
        <c:tickLblPos val="low"/>
        <c:crossAx val="90602880"/>
        <c:crosses val="autoZero"/>
        <c:auto val="1"/>
        <c:lblAlgn val="ctr"/>
        <c:lblOffset val="100"/>
        <c:tickLblSkip val="5"/>
        <c:tickMarkSkip val="5"/>
      </c:catAx>
      <c:valAx>
        <c:axId val="90602880"/>
        <c:scaling>
          <c:orientation val="minMax"/>
          <c:max val="1.5"/>
          <c:min val="-2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Proportion (%)</a:t>
                </a:r>
              </a:p>
            </c:rich>
          </c:tx>
        </c:title>
        <c:numFmt formatCode="0.0;0.0" sourceLinked="0"/>
        <c:tickLblPos val="nextTo"/>
        <c:crossAx val="90600960"/>
        <c:crosses val="autoZero"/>
        <c:crossBetween val="midCat"/>
        <c:majorUnit val="0.5"/>
      </c:valAx>
    </c:plotArea>
    <c:legend>
      <c:legendPos val="t"/>
      <c:layout>
        <c:manualLayout>
          <c:xMode val="edge"/>
          <c:yMode val="edge"/>
          <c:x val="9.0779527559055148E-2"/>
          <c:y val="2.7777777777777912E-2"/>
          <c:w val="0.8573298337707812"/>
          <c:h val="6.1668750000000001E-2"/>
        </c:manualLayout>
      </c:layout>
    </c:legend>
    <c:plotVisOnly val="1"/>
  </c:chart>
  <c:spPr>
    <a:ln>
      <a:solidFill>
        <a:schemeClr val="tx2"/>
      </a:solidFill>
    </a:ln>
  </c:spPr>
  <c:txPr>
    <a:bodyPr/>
    <a:lstStyle/>
    <a:p>
      <a:pPr>
        <a:defRPr sz="900"/>
      </a:pPr>
      <a:endParaRPr lang="sk-SK"/>
    </a:p>
  </c:tx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plotArea>
      <c:layout>
        <c:manualLayout>
          <c:layoutTarget val="inner"/>
          <c:xMode val="edge"/>
          <c:yMode val="edge"/>
          <c:x val="0.11838090277777776"/>
          <c:y val="4.8959027777777775E-2"/>
          <c:w val="0.7552265625000002"/>
          <c:h val="0.68662638888888894"/>
        </c:manualLayout>
      </c:layout>
      <c:barChart>
        <c:barDir val="col"/>
        <c:grouping val="stacked"/>
        <c:ser>
          <c:idx val="0"/>
          <c:order val="0"/>
          <c:tx>
            <c:strRef>
              <c:f>Fig.3!$A$36</c:f>
              <c:strCache>
                <c:ptCount val="1"/>
                <c:pt idx="0">
                  <c:v>0-14</c:v>
                </c:pt>
              </c:strCache>
            </c:strRef>
          </c:tx>
          <c:spPr>
            <a:solidFill>
              <a:schemeClr val="accent1"/>
            </a:solidFill>
          </c:spPr>
          <c:cat>
            <c:multiLvlStrRef>
              <c:f>Fig.3!$B$34:$G$35</c:f>
              <c:multiLvlStrCache>
                <c:ptCount val="6"/>
                <c:lvl>
                  <c:pt idx="0">
                    <c:v>National</c:v>
                  </c:pt>
                  <c:pt idx="1">
                    <c:v>EU</c:v>
                  </c:pt>
                  <c:pt idx="2">
                    <c:v>Non-EU</c:v>
                  </c:pt>
                  <c:pt idx="3">
                    <c:v>National</c:v>
                  </c:pt>
                  <c:pt idx="4">
                    <c:v>EU</c:v>
                  </c:pt>
                  <c:pt idx="5">
                    <c:v>Non-EU</c:v>
                  </c:pt>
                </c:lvl>
                <c:lvl>
                  <c:pt idx="0">
                    <c:v>National level</c:v>
                  </c:pt>
                  <c:pt idx="3">
                    <c:v>Municipal level</c:v>
                  </c:pt>
                </c:lvl>
              </c:multiLvlStrCache>
            </c:multiLvlStrRef>
          </c:cat>
          <c:val>
            <c:numRef>
              <c:f>Fig.3!$B$36:$G$36</c:f>
              <c:numCache>
                <c:formatCode>0.0</c:formatCode>
                <c:ptCount val="6"/>
                <c:pt idx="0">
                  <c:v>15.463437700801395</c:v>
                </c:pt>
                <c:pt idx="1">
                  <c:v>11.589388574048114</c:v>
                </c:pt>
                <c:pt idx="2">
                  <c:v>11.572690763052208</c:v>
                </c:pt>
                <c:pt idx="3">
                  <c:v>14.592384359826221</c:v>
                </c:pt>
                <c:pt idx="4">
                  <c:v>9.6470588235294112</c:v>
                </c:pt>
                <c:pt idx="5">
                  <c:v>6.6489361702127656</c:v>
                </c:pt>
              </c:numCache>
            </c:numRef>
          </c:val>
        </c:ser>
        <c:ser>
          <c:idx val="1"/>
          <c:order val="1"/>
          <c:tx>
            <c:strRef>
              <c:f>Fig.3!$A$37</c:f>
              <c:strCache>
                <c:ptCount val="1"/>
                <c:pt idx="0">
                  <c:v>15-49</c:v>
                </c:pt>
              </c:strCache>
            </c:strRef>
          </c:tx>
          <c:cat>
            <c:multiLvlStrRef>
              <c:f>Fig.3!$B$34:$G$35</c:f>
              <c:multiLvlStrCache>
                <c:ptCount val="6"/>
                <c:lvl>
                  <c:pt idx="0">
                    <c:v>National</c:v>
                  </c:pt>
                  <c:pt idx="1">
                    <c:v>EU</c:v>
                  </c:pt>
                  <c:pt idx="2">
                    <c:v>Non-EU</c:v>
                  </c:pt>
                  <c:pt idx="3">
                    <c:v>National</c:v>
                  </c:pt>
                  <c:pt idx="4">
                    <c:v>EU</c:v>
                  </c:pt>
                  <c:pt idx="5">
                    <c:v>Non-EU</c:v>
                  </c:pt>
                </c:lvl>
                <c:lvl>
                  <c:pt idx="0">
                    <c:v>National level</c:v>
                  </c:pt>
                  <c:pt idx="3">
                    <c:v>Municipal level</c:v>
                  </c:pt>
                </c:lvl>
              </c:multiLvlStrCache>
            </c:multiLvlStrRef>
          </c:cat>
          <c:val>
            <c:numRef>
              <c:f>Fig.3!$B$37:$G$37</c:f>
              <c:numCache>
                <c:formatCode>0.0</c:formatCode>
                <c:ptCount val="6"/>
                <c:pt idx="0">
                  <c:v>50.282823698997639</c:v>
                </c:pt>
                <c:pt idx="1">
                  <c:v>34.986081306430506</c:v>
                </c:pt>
                <c:pt idx="2">
                  <c:v>51.203212851405624</c:v>
                </c:pt>
                <c:pt idx="3">
                  <c:v>47.66675185279837</c:v>
                </c:pt>
                <c:pt idx="4">
                  <c:v>33.647058823529413</c:v>
                </c:pt>
                <c:pt idx="5">
                  <c:v>63.563829787234042</c:v>
                </c:pt>
              </c:numCache>
            </c:numRef>
          </c:val>
        </c:ser>
        <c:ser>
          <c:idx val="2"/>
          <c:order val="2"/>
          <c:tx>
            <c:strRef>
              <c:f>Fig.3!$A$38</c:f>
              <c:strCache>
                <c:ptCount val="1"/>
                <c:pt idx="0">
                  <c:v>50-64</c:v>
                </c:pt>
              </c:strCache>
            </c:strRef>
          </c:tx>
          <c:cat>
            <c:multiLvlStrRef>
              <c:f>Fig.3!$B$34:$G$35</c:f>
              <c:multiLvlStrCache>
                <c:ptCount val="6"/>
                <c:lvl>
                  <c:pt idx="0">
                    <c:v>National</c:v>
                  </c:pt>
                  <c:pt idx="1">
                    <c:v>EU</c:v>
                  </c:pt>
                  <c:pt idx="2">
                    <c:v>Non-EU</c:v>
                  </c:pt>
                  <c:pt idx="3">
                    <c:v>National</c:v>
                  </c:pt>
                  <c:pt idx="4">
                    <c:v>EU</c:v>
                  </c:pt>
                  <c:pt idx="5">
                    <c:v>Non-EU</c:v>
                  </c:pt>
                </c:lvl>
                <c:lvl>
                  <c:pt idx="0">
                    <c:v>National level</c:v>
                  </c:pt>
                  <c:pt idx="3">
                    <c:v>Municipal level</c:v>
                  </c:pt>
                </c:lvl>
              </c:multiLvlStrCache>
            </c:multiLvlStrRef>
          </c:cat>
          <c:val>
            <c:numRef>
              <c:f>Fig.3!$B$38:$G$38</c:f>
              <c:numCache>
                <c:formatCode>0.0</c:formatCode>
                <c:ptCount val="6"/>
                <c:pt idx="0">
                  <c:v>20.224497150407753</c:v>
                </c:pt>
                <c:pt idx="1">
                  <c:v>24.517496362537123</c:v>
                </c:pt>
                <c:pt idx="2">
                  <c:v>22.293975903614456</c:v>
                </c:pt>
                <c:pt idx="3">
                  <c:v>19.427549194991055</c:v>
                </c:pt>
                <c:pt idx="4">
                  <c:v>23.52941176470588</c:v>
                </c:pt>
                <c:pt idx="5">
                  <c:v>21.542553191489361</c:v>
                </c:pt>
              </c:numCache>
            </c:numRef>
          </c:val>
        </c:ser>
        <c:ser>
          <c:idx val="3"/>
          <c:order val="3"/>
          <c:tx>
            <c:strRef>
              <c:f>Fig.3!$A$39</c:f>
              <c:strCache>
                <c:ptCount val="1"/>
                <c:pt idx="0">
                  <c:v>65+</c:v>
                </c:pt>
              </c:strCache>
            </c:strRef>
          </c:tx>
          <c:cat>
            <c:multiLvlStrRef>
              <c:f>Fig.3!$B$34:$G$35</c:f>
              <c:multiLvlStrCache>
                <c:ptCount val="6"/>
                <c:lvl>
                  <c:pt idx="0">
                    <c:v>National</c:v>
                  </c:pt>
                  <c:pt idx="1">
                    <c:v>EU</c:v>
                  </c:pt>
                  <c:pt idx="2">
                    <c:v>Non-EU</c:v>
                  </c:pt>
                  <c:pt idx="3">
                    <c:v>National</c:v>
                  </c:pt>
                  <c:pt idx="4">
                    <c:v>EU</c:v>
                  </c:pt>
                  <c:pt idx="5">
                    <c:v>Non-EU</c:v>
                  </c:pt>
                </c:lvl>
                <c:lvl>
                  <c:pt idx="0">
                    <c:v>National level</c:v>
                  </c:pt>
                  <c:pt idx="3">
                    <c:v>Municipal level</c:v>
                  </c:pt>
                </c:lvl>
              </c:multiLvlStrCache>
            </c:multiLvlStrRef>
          </c:cat>
          <c:val>
            <c:numRef>
              <c:f>Fig.3!$B$39:$G$39</c:f>
              <c:numCache>
                <c:formatCode>0.0</c:formatCode>
                <c:ptCount val="6"/>
                <c:pt idx="0">
                  <c:v>14.029241449793217</c:v>
                </c:pt>
                <c:pt idx="1">
                  <c:v>28.907033756984262</c:v>
                </c:pt>
                <c:pt idx="2">
                  <c:v>14.930120481927711</c:v>
                </c:pt>
                <c:pt idx="3">
                  <c:v>18.313314592384362</c:v>
                </c:pt>
                <c:pt idx="4">
                  <c:v>33.176470588235297</c:v>
                </c:pt>
                <c:pt idx="5">
                  <c:v>8.2446808510638299</c:v>
                </c:pt>
              </c:numCache>
            </c:numRef>
          </c:val>
        </c:ser>
        <c:overlap val="100"/>
        <c:axId val="90567424"/>
        <c:axId val="90568960"/>
      </c:barChart>
      <c:catAx>
        <c:axId val="90567424"/>
        <c:scaling>
          <c:orientation val="minMax"/>
        </c:scaling>
        <c:axPos val="b"/>
        <c:tickLblPos val="nextTo"/>
        <c:crossAx val="90568960"/>
        <c:crosses val="autoZero"/>
        <c:auto val="1"/>
        <c:lblAlgn val="ctr"/>
        <c:lblOffset val="100"/>
      </c:catAx>
      <c:valAx>
        <c:axId val="90568960"/>
        <c:scaling>
          <c:orientation val="minMax"/>
          <c:max val="1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Proportion (%)</a:t>
                </a:r>
              </a:p>
            </c:rich>
          </c:tx>
          <c:layout/>
        </c:title>
        <c:numFmt formatCode="0" sourceLinked="0"/>
        <c:tickLblPos val="nextTo"/>
        <c:crossAx val="90567424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.89786093750000018"/>
          <c:y val="4.5067361111111127E-2"/>
          <c:w val="8.8909895833333377E-2"/>
          <c:h val="0.70260833333333372"/>
        </c:manualLayout>
      </c:layout>
    </c:legend>
    <c:plotVisOnly val="1"/>
  </c:chart>
  <c:spPr>
    <a:ln>
      <a:solidFill>
        <a:schemeClr val="tx2"/>
      </a:solidFill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autoTitleDeleted val="1"/>
    <c:plotArea>
      <c:layout>
        <c:manualLayout>
          <c:layoutTarget val="inner"/>
          <c:xMode val="edge"/>
          <c:yMode val="edge"/>
          <c:x val="9.8537152777777942E-2"/>
          <c:y val="4.8959027777777775E-2"/>
          <c:w val="0.87720937500000051"/>
          <c:h val="0.647225694444445"/>
        </c:manualLayout>
      </c:layout>
      <c:barChart>
        <c:barDir val="col"/>
        <c:grouping val="clustered"/>
        <c:ser>
          <c:idx val="0"/>
          <c:order val="0"/>
          <c:tx>
            <c:strRef>
              <c:f>Fig.4!$C$2</c:f>
              <c:strCache>
                <c:ptCount val="1"/>
                <c:pt idx="0">
                  <c:v>%</c:v>
                </c:pt>
              </c:strCache>
            </c:strRef>
          </c:tx>
          <c:cat>
            <c:multiLvlStrRef>
              <c:f>Fig.4!$A$3:$B$10</c:f>
              <c:multiLvlStrCache>
                <c:ptCount val="8"/>
                <c:lvl>
                  <c:pt idx="0">
                    <c:v>Native-born</c:v>
                  </c:pt>
                  <c:pt idx="1">
                    <c:v>EU</c:v>
                  </c:pt>
                  <c:pt idx="2">
                    <c:v>Non-EU</c:v>
                  </c:pt>
                  <c:pt idx="3">
                    <c:v>Other</c:v>
                  </c:pt>
                  <c:pt idx="4">
                    <c:v>Not available</c:v>
                  </c:pt>
                  <c:pt idx="5">
                    <c:v>Native-born</c:v>
                  </c:pt>
                  <c:pt idx="6">
                    <c:v>EU</c:v>
                  </c:pt>
                  <c:pt idx="7">
                    <c:v>Non-EU</c:v>
                  </c:pt>
                </c:lvl>
                <c:lvl>
                  <c:pt idx="0">
                    <c:v>2011</c:v>
                  </c:pt>
                  <c:pt idx="5">
                    <c:v>2016</c:v>
                  </c:pt>
                </c:lvl>
              </c:multiLvlStrCache>
            </c:multiLvlStrRef>
          </c:cat>
          <c:val>
            <c:numRef>
              <c:f>Fig.4!$C$3:$C$10</c:f>
              <c:numCache>
                <c:formatCode>0.0</c:formatCode>
                <c:ptCount val="8"/>
                <c:pt idx="0">
                  <c:v>92.410130301150488</c:v>
                </c:pt>
                <c:pt idx="1">
                  <c:v>2.3559227694608671</c:v>
                </c:pt>
                <c:pt idx="2">
                  <c:v>0.41771075827546822</c:v>
                </c:pt>
                <c:pt idx="3">
                  <c:v>2.5940164193827872E-4</c:v>
                </c:pt>
                <c:pt idx="4">
                  <c:v>4.8159767694712432</c:v>
                </c:pt>
                <c:pt idx="5">
                  <c:v>96.652532908534283</c:v>
                </c:pt>
                <c:pt idx="6">
                  <c:v>2.7738667500145588</c:v>
                </c:pt>
                <c:pt idx="7">
                  <c:v>0.57360034145115268</c:v>
                </c:pt>
              </c:numCache>
            </c:numRef>
          </c:val>
        </c:ser>
        <c:axId val="43735296"/>
        <c:axId val="43737088"/>
      </c:barChart>
      <c:catAx>
        <c:axId val="43735296"/>
        <c:scaling>
          <c:orientation val="minMax"/>
        </c:scaling>
        <c:axPos val="b"/>
        <c:majorGridlines/>
        <c:tickLblPos val="nextTo"/>
        <c:crossAx val="43737088"/>
        <c:crosses val="autoZero"/>
        <c:auto val="1"/>
        <c:lblAlgn val="ctr"/>
        <c:lblOffset val="100"/>
      </c:catAx>
      <c:valAx>
        <c:axId val="43737088"/>
        <c:scaling>
          <c:orientation val="minMax"/>
          <c:max val="1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Proportion (%)</a:t>
                </a:r>
              </a:p>
            </c:rich>
          </c:tx>
        </c:title>
        <c:numFmt formatCode="0" sourceLinked="0"/>
        <c:tickLblPos val="nextTo"/>
        <c:crossAx val="43735296"/>
        <c:crosses val="autoZero"/>
        <c:crossBetween val="between"/>
        <c:majorUnit val="10"/>
      </c:valAx>
    </c:plotArea>
    <c:plotVisOnly val="1"/>
  </c:chart>
  <c:spPr>
    <a:ln>
      <a:solidFill>
        <a:schemeClr val="tx2"/>
      </a:solidFill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autoTitleDeleted val="1"/>
    <c:plotArea>
      <c:layout>
        <c:manualLayout>
          <c:layoutTarget val="inner"/>
          <c:xMode val="edge"/>
          <c:yMode val="edge"/>
          <c:x val="9.8537152777778012E-2"/>
          <c:y val="4.8959027777777775E-2"/>
          <c:w val="0.87720937500000062"/>
          <c:h val="0.65485451388888982"/>
        </c:manualLayout>
      </c:layout>
      <c:barChart>
        <c:barDir val="col"/>
        <c:grouping val="clustered"/>
        <c:ser>
          <c:idx val="0"/>
          <c:order val="0"/>
          <c:tx>
            <c:strRef>
              <c:f>Fig.4!$N$2</c:f>
              <c:strCache>
                <c:ptCount val="1"/>
                <c:pt idx="0">
                  <c:v>%</c:v>
                </c:pt>
              </c:strCache>
            </c:strRef>
          </c:tx>
          <c:cat>
            <c:multiLvlStrRef>
              <c:f>Fig.4!$A$3:$B$10</c:f>
              <c:multiLvlStrCache>
                <c:ptCount val="8"/>
                <c:lvl>
                  <c:pt idx="0">
                    <c:v>Native-born</c:v>
                  </c:pt>
                  <c:pt idx="1">
                    <c:v>EU</c:v>
                  </c:pt>
                  <c:pt idx="2">
                    <c:v>Non-EU</c:v>
                  </c:pt>
                  <c:pt idx="3">
                    <c:v>Other</c:v>
                  </c:pt>
                  <c:pt idx="4">
                    <c:v>Not available</c:v>
                  </c:pt>
                  <c:pt idx="5">
                    <c:v>Native-born</c:v>
                  </c:pt>
                  <c:pt idx="6">
                    <c:v>EU</c:v>
                  </c:pt>
                  <c:pt idx="7">
                    <c:v>Non-EU</c:v>
                  </c:pt>
                </c:lvl>
                <c:lvl>
                  <c:pt idx="0">
                    <c:v>2011</c:v>
                  </c:pt>
                  <c:pt idx="5">
                    <c:v>2016</c:v>
                  </c:pt>
                </c:lvl>
              </c:multiLvlStrCache>
            </c:multiLvlStrRef>
          </c:cat>
          <c:val>
            <c:numRef>
              <c:f>Fig.4!$N$3:$N$10</c:f>
              <c:numCache>
                <c:formatCode>0.0</c:formatCode>
                <c:ptCount val="8"/>
                <c:pt idx="0">
                  <c:v>92.763859952233346</c:v>
                </c:pt>
                <c:pt idx="1">
                  <c:v>3.3538289547233093</c:v>
                </c:pt>
                <c:pt idx="2">
                  <c:v>0.9807408913054525</c:v>
                </c:pt>
                <c:pt idx="3">
                  <c:v>0</c:v>
                </c:pt>
                <c:pt idx="4">
                  <c:v>2.901570201737893</c:v>
                </c:pt>
                <c:pt idx="5">
                  <c:v>94.103217738444528</c:v>
                </c:pt>
                <c:pt idx="6">
                  <c:v>4.0883074407195421</c:v>
                </c:pt>
                <c:pt idx="7">
                  <c:v>1.8084748208359387</c:v>
                </c:pt>
              </c:numCache>
            </c:numRef>
          </c:val>
        </c:ser>
        <c:axId val="43748352"/>
        <c:axId val="43782912"/>
      </c:barChart>
      <c:catAx>
        <c:axId val="43748352"/>
        <c:scaling>
          <c:orientation val="minMax"/>
        </c:scaling>
        <c:axPos val="b"/>
        <c:majorGridlines/>
        <c:tickLblPos val="nextTo"/>
        <c:crossAx val="43782912"/>
        <c:crosses val="autoZero"/>
        <c:auto val="1"/>
        <c:lblAlgn val="ctr"/>
        <c:lblOffset val="100"/>
      </c:catAx>
      <c:valAx>
        <c:axId val="43782912"/>
        <c:scaling>
          <c:orientation val="minMax"/>
          <c:max val="1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Proportion (%)</a:t>
                </a:r>
              </a:p>
            </c:rich>
          </c:tx>
        </c:title>
        <c:numFmt formatCode="0" sourceLinked="0"/>
        <c:tickLblPos val="nextTo"/>
        <c:crossAx val="43748352"/>
        <c:crosses val="autoZero"/>
        <c:crossBetween val="between"/>
        <c:majorUnit val="10"/>
      </c:valAx>
    </c:plotArea>
    <c:plotVisOnly val="1"/>
  </c:chart>
  <c:spPr>
    <a:ln>
      <a:solidFill>
        <a:schemeClr val="tx2"/>
      </a:solidFill>
    </a:ln>
  </c:sp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137160</xdr:colOff>
      <xdr:row>1</xdr:row>
      <xdr:rowOff>68580</xdr:rowOff>
    </xdr:from>
    <xdr:to>
      <xdr:col>5</xdr:col>
      <xdr:colOff>281580</xdr:colOff>
      <xdr:row>17</xdr:row>
      <xdr:rowOff>22500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45720</xdr:colOff>
      <xdr:row>1</xdr:row>
      <xdr:rowOff>45720</xdr:rowOff>
    </xdr:from>
    <xdr:to>
      <xdr:col>11</xdr:col>
      <xdr:colOff>487320</xdr:colOff>
      <xdr:row>16</xdr:row>
      <xdr:rowOff>182520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15240</xdr:colOff>
      <xdr:row>1</xdr:row>
      <xdr:rowOff>38100</xdr:rowOff>
    </xdr:from>
    <xdr:to>
      <xdr:col>18</xdr:col>
      <xdr:colOff>456840</xdr:colOff>
      <xdr:row>16</xdr:row>
      <xdr:rowOff>174900</xdr:rowOff>
    </xdr:to>
    <xdr:graphicFrame macro="">
      <xdr:nvGraphicFramePr>
        <xdr:cNvPr id="6" name="Graf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137160</xdr:colOff>
      <xdr:row>1</xdr:row>
      <xdr:rowOff>68580</xdr:rowOff>
    </xdr:from>
    <xdr:to>
      <xdr:col>5</xdr:col>
      <xdr:colOff>281580</xdr:colOff>
      <xdr:row>17</xdr:row>
      <xdr:rowOff>22500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38100</xdr:colOff>
      <xdr:row>1</xdr:row>
      <xdr:rowOff>60960</xdr:rowOff>
    </xdr:from>
    <xdr:to>
      <xdr:col>11</xdr:col>
      <xdr:colOff>479700</xdr:colOff>
      <xdr:row>17</xdr:row>
      <xdr:rowOff>14880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22860</xdr:colOff>
      <xdr:row>1</xdr:row>
      <xdr:rowOff>38100</xdr:rowOff>
    </xdr:from>
    <xdr:to>
      <xdr:col>18</xdr:col>
      <xdr:colOff>464460</xdr:colOff>
      <xdr:row>16</xdr:row>
      <xdr:rowOff>174900</xdr:rowOff>
    </xdr:to>
    <xdr:graphicFrame macro="">
      <xdr:nvGraphicFramePr>
        <xdr:cNvPr id="6" name="Graf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205740</xdr:colOff>
      <xdr:row>1</xdr:row>
      <xdr:rowOff>99060</xdr:rowOff>
    </xdr:from>
    <xdr:to>
      <xdr:col>9</xdr:col>
      <xdr:colOff>479340</xdr:colOff>
      <xdr:row>17</xdr:row>
      <xdr:rowOff>52980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205740</xdr:colOff>
      <xdr:row>11</xdr:row>
      <xdr:rowOff>45720</xdr:rowOff>
    </xdr:from>
    <xdr:to>
      <xdr:col>9</xdr:col>
      <xdr:colOff>265980</xdr:colOff>
      <xdr:row>26</xdr:row>
      <xdr:rowOff>182520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365760</xdr:colOff>
      <xdr:row>11</xdr:row>
      <xdr:rowOff>22860</xdr:rowOff>
    </xdr:from>
    <xdr:to>
      <xdr:col>20</xdr:col>
      <xdr:colOff>29760</xdr:colOff>
      <xdr:row>26</xdr:row>
      <xdr:rowOff>159660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</xdr:row>
      <xdr:rowOff>106680</xdr:rowOff>
    </xdr:from>
    <xdr:to>
      <xdr:col>2</xdr:col>
      <xdr:colOff>738600</xdr:colOff>
      <xdr:row>17</xdr:row>
      <xdr:rowOff>60600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60960</xdr:colOff>
      <xdr:row>1</xdr:row>
      <xdr:rowOff>106680</xdr:rowOff>
    </xdr:from>
    <xdr:to>
      <xdr:col>9</xdr:col>
      <xdr:colOff>182340</xdr:colOff>
      <xdr:row>17</xdr:row>
      <xdr:rowOff>60600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U72"/>
  <sheetViews>
    <sheetView tabSelected="1" workbookViewId="0"/>
  </sheetViews>
  <sheetFormatPr defaultRowHeight="15"/>
  <cols>
    <col min="1" max="1" width="11.28515625" style="12" customWidth="1"/>
    <col min="2" max="4" width="8" bestFit="1" customWidth="1"/>
    <col min="5" max="10" width="7.7109375" customWidth="1"/>
    <col min="11" max="11" width="8" bestFit="1" customWidth="1"/>
    <col min="12" max="21" width="7.7109375" customWidth="1"/>
    <col min="22" max="35" width="5.7109375" bestFit="1" customWidth="1"/>
    <col min="36" max="36" width="4.140625" bestFit="1" customWidth="1"/>
    <col min="37" max="37" width="6.28515625" bestFit="1" customWidth="1"/>
  </cols>
  <sheetData>
    <row r="1" spans="1:21">
      <c r="A1" s="6" t="s">
        <v>14</v>
      </c>
    </row>
    <row r="2" spans="1:21">
      <c r="A2" s="6"/>
    </row>
    <row r="3" spans="1:21">
      <c r="A3" s="57"/>
      <c r="B3" s="64" t="s">
        <v>6</v>
      </c>
      <c r="C3" s="65"/>
      <c r="D3" s="65"/>
      <c r="E3" s="65"/>
      <c r="F3" s="65"/>
      <c r="G3" s="65"/>
      <c r="H3" s="65"/>
      <c r="I3" s="65"/>
      <c r="J3" s="65"/>
      <c r="K3" s="66"/>
      <c r="L3" s="64" t="s">
        <v>7</v>
      </c>
      <c r="M3" s="65"/>
      <c r="N3" s="65"/>
      <c r="O3" s="65"/>
      <c r="P3" s="65"/>
      <c r="Q3" s="65"/>
      <c r="R3" s="65"/>
      <c r="S3" s="65"/>
      <c r="T3" s="65"/>
      <c r="U3" s="66"/>
    </row>
    <row r="4" spans="1:21">
      <c r="A4" s="19"/>
      <c r="B4" s="67" t="s">
        <v>15</v>
      </c>
      <c r="C4" s="67"/>
      <c r="D4" s="67"/>
      <c r="E4" s="67" t="s">
        <v>16</v>
      </c>
      <c r="F4" s="67"/>
      <c r="G4" s="67"/>
      <c r="H4" s="67" t="s">
        <v>17</v>
      </c>
      <c r="I4" s="67"/>
      <c r="J4" s="67"/>
      <c r="K4" s="62" t="s">
        <v>0</v>
      </c>
      <c r="L4" s="67" t="s">
        <v>15</v>
      </c>
      <c r="M4" s="67"/>
      <c r="N4" s="67"/>
      <c r="O4" s="67" t="s">
        <v>16</v>
      </c>
      <c r="P4" s="67"/>
      <c r="Q4" s="64"/>
      <c r="R4" s="67" t="s">
        <v>18</v>
      </c>
      <c r="S4" s="67"/>
      <c r="T4" s="67"/>
      <c r="U4" s="62" t="s">
        <v>0</v>
      </c>
    </row>
    <row r="5" spans="1:21">
      <c r="A5" s="45" t="s">
        <v>10</v>
      </c>
      <c r="B5" s="45" t="s">
        <v>9</v>
      </c>
      <c r="C5" s="45" t="s">
        <v>8</v>
      </c>
      <c r="D5" s="45" t="s">
        <v>0</v>
      </c>
      <c r="E5" s="45" t="s">
        <v>9</v>
      </c>
      <c r="F5" s="45" t="s">
        <v>8</v>
      </c>
      <c r="G5" s="45" t="s">
        <v>0</v>
      </c>
      <c r="H5" s="45" t="s">
        <v>9</v>
      </c>
      <c r="I5" s="45" t="s">
        <v>8</v>
      </c>
      <c r="J5" s="45" t="s">
        <v>0</v>
      </c>
      <c r="K5" s="63"/>
      <c r="L5" s="45" t="s">
        <v>9</v>
      </c>
      <c r="M5" s="45" t="s">
        <v>8</v>
      </c>
      <c r="N5" s="45" t="s">
        <v>0</v>
      </c>
      <c r="O5" s="45" t="s">
        <v>9</v>
      </c>
      <c r="P5" s="45" t="s">
        <v>8</v>
      </c>
      <c r="Q5" s="33" t="s">
        <v>0</v>
      </c>
      <c r="R5" s="45" t="s">
        <v>9</v>
      </c>
      <c r="S5" s="45" t="s">
        <v>8</v>
      </c>
      <c r="T5" s="45" t="s">
        <v>0</v>
      </c>
      <c r="U5" s="63"/>
    </row>
    <row r="6" spans="1:21">
      <c r="A6" s="45">
        <v>0</v>
      </c>
      <c r="B6" s="4">
        <v>28510</v>
      </c>
      <c r="C6" s="1">
        <v>26826</v>
      </c>
      <c r="D6" s="58">
        <v>55336</v>
      </c>
      <c r="E6" s="1">
        <v>352</v>
      </c>
      <c r="F6" s="1">
        <v>334</v>
      </c>
      <c r="G6" s="58">
        <v>686</v>
      </c>
      <c r="H6" s="4">
        <v>43</v>
      </c>
      <c r="I6" s="1">
        <v>45</v>
      </c>
      <c r="J6" s="2">
        <v>88</v>
      </c>
      <c r="K6" s="2">
        <f>J6+G6+D6</f>
        <v>56110</v>
      </c>
      <c r="L6" s="4">
        <v>156</v>
      </c>
      <c r="M6" s="1">
        <v>127</v>
      </c>
      <c r="N6" s="58">
        <v>283</v>
      </c>
      <c r="O6" s="1">
        <v>5</v>
      </c>
      <c r="P6" s="1">
        <v>4</v>
      </c>
      <c r="Q6" s="59">
        <v>9</v>
      </c>
      <c r="R6" s="4">
        <v>0</v>
      </c>
      <c r="S6" s="1">
        <v>0</v>
      </c>
      <c r="T6" s="2">
        <v>0</v>
      </c>
      <c r="U6" s="2">
        <f>T6+Q6+N6</f>
        <v>292</v>
      </c>
    </row>
    <row r="7" spans="1:21">
      <c r="A7" s="45">
        <v>1</v>
      </c>
      <c r="B7" s="4">
        <v>27902</v>
      </c>
      <c r="C7" s="1">
        <v>26758</v>
      </c>
      <c r="D7" s="2">
        <v>54660</v>
      </c>
      <c r="E7" s="1">
        <v>635</v>
      </c>
      <c r="F7" s="1">
        <v>660</v>
      </c>
      <c r="G7" s="2">
        <v>1295</v>
      </c>
      <c r="H7" s="4">
        <v>90</v>
      </c>
      <c r="I7" s="1">
        <v>74</v>
      </c>
      <c r="J7" s="2">
        <v>164</v>
      </c>
      <c r="K7" s="2">
        <f t="shared" ref="K7:K70" si="0">J7+G7+D7</f>
        <v>56119</v>
      </c>
      <c r="L7" s="4">
        <v>131</v>
      </c>
      <c r="M7" s="1">
        <v>127</v>
      </c>
      <c r="N7" s="2">
        <v>258</v>
      </c>
      <c r="O7" s="1">
        <v>5</v>
      </c>
      <c r="P7" s="1">
        <v>6</v>
      </c>
      <c r="Q7" s="1">
        <v>11</v>
      </c>
      <c r="R7" s="4">
        <v>1</v>
      </c>
      <c r="S7" s="1">
        <v>0</v>
      </c>
      <c r="T7" s="2">
        <v>1</v>
      </c>
      <c r="U7" s="2">
        <f t="shared" ref="U7:U70" si="1">T7+Q7+N7</f>
        <v>270</v>
      </c>
    </row>
    <row r="8" spans="1:21">
      <c r="A8" s="45">
        <v>2</v>
      </c>
      <c r="B8" s="4">
        <v>27845</v>
      </c>
      <c r="C8" s="1">
        <v>26552</v>
      </c>
      <c r="D8" s="2">
        <v>54397</v>
      </c>
      <c r="E8" s="1">
        <v>685</v>
      </c>
      <c r="F8" s="1">
        <v>657</v>
      </c>
      <c r="G8" s="2">
        <v>1342</v>
      </c>
      <c r="H8" s="4">
        <v>102</v>
      </c>
      <c r="I8" s="1">
        <v>101</v>
      </c>
      <c r="J8" s="2">
        <v>203</v>
      </c>
      <c r="K8" s="2">
        <f t="shared" si="0"/>
        <v>55942</v>
      </c>
      <c r="L8" s="4">
        <v>121</v>
      </c>
      <c r="M8" s="1">
        <v>112</v>
      </c>
      <c r="N8" s="2">
        <v>233</v>
      </c>
      <c r="O8" s="1">
        <v>2</v>
      </c>
      <c r="P8" s="1">
        <v>3</v>
      </c>
      <c r="Q8" s="1">
        <v>5</v>
      </c>
      <c r="R8" s="4">
        <v>1</v>
      </c>
      <c r="S8" s="1">
        <v>1</v>
      </c>
      <c r="T8" s="2">
        <v>2</v>
      </c>
      <c r="U8" s="2">
        <f t="shared" si="1"/>
        <v>240</v>
      </c>
    </row>
    <row r="9" spans="1:21">
      <c r="A9" s="45">
        <v>3</v>
      </c>
      <c r="B9" s="4">
        <v>28362</v>
      </c>
      <c r="C9" s="1">
        <v>26621</v>
      </c>
      <c r="D9" s="2">
        <v>54983</v>
      </c>
      <c r="E9" s="1">
        <v>759</v>
      </c>
      <c r="F9" s="1">
        <v>726</v>
      </c>
      <c r="G9" s="2">
        <v>1485</v>
      </c>
      <c r="H9" s="4">
        <v>114</v>
      </c>
      <c r="I9" s="1">
        <v>96</v>
      </c>
      <c r="J9" s="2">
        <v>210</v>
      </c>
      <c r="K9" s="2">
        <f t="shared" si="0"/>
        <v>56678</v>
      </c>
      <c r="L9" s="4">
        <v>125</v>
      </c>
      <c r="M9" s="1">
        <v>113</v>
      </c>
      <c r="N9" s="2">
        <v>238</v>
      </c>
      <c r="O9" s="1">
        <v>5</v>
      </c>
      <c r="P9" s="1">
        <v>3</v>
      </c>
      <c r="Q9" s="1">
        <v>8</v>
      </c>
      <c r="R9" s="4">
        <v>0</v>
      </c>
      <c r="S9" s="1">
        <v>2</v>
      </c>
      <c r="T9" s="2">
        <v>2</v>
      </c>
      <c r="U9" s="2">
        <f t="shared" si="1"/>
        <v>248</v>
      </c>
    </row>
    <row r="10" spans="1:21">
      <c r="A10" s="45">
        <v>4</v>
      </c>
      <c r="B10" s="4">
        <v>30763</v>
      </c>
      <c r="C10" s="1">
        <v>29415</v>
      </c>
      <c r="D10" s="2">
        <v>60178</v>
      </c>
      <c r="E10" s="1">
        <v>531</v>
      </c>
      <c r="F10" s="1">
        <v>508</v>
      </c>
      <c r="G10" s="2">
        <v>1039</v>
      </c>
      <c r="H10" s="4">
        <v>103</v>
      </c>
      <c r="I10" s="1">
        <v>106</v>
      </c>
      <c r="J10" s="2">
        <v>209</v>
      </c>
      <c r="K10" s="2">
        <f t="shared" si="0"/>
        <v>61426</v>
      </c>
      <c r="L10" s="4">
        <v>128</v>
      </c>
      <c r="M10" s="1">
        <v>110</v>
      </c>
      <c r="N10" s="2">
        <v>238</v>
      </c>
      <c r="O10" s="1">
        <v>5</v>
      </c>
      <c r="P10" s="1">
        <v>2</v>
      </c>
      <c r="Q10" s="1">
        <v>7</v>
      </c>
      <c r="R10" s="4">
        <v>1</v>
      </c>
      <c r="S10" s="1">
        <v>4</v>
      </c>
      <c r="T10" s="2">
        <v>5</v>
      </c>
      <c r="U10" s="2">
        <f t="shared" si="1"/>
        <v>250</v>
      </c>
    </row>
    <row r="11" spans="1:21">
      <c r="A11" s="45">
        <v>5</v>
      </c>
      <c r="B11" s="4">
        <v>28549</v>
      </c>
      <c r="C11" s="1">
        <v>27814</v>
      </c>
      <c r="D11" s="2">
        <v>56363</v>
      </c>
      <c r="E11" s="1">
        <v>792</v>
      </c>
      <c r="F11" s="1">
        <v>766</v>
      </c>
      <c r="G11" s="2">
        <v>1558</v>
      </c>
      <c r="H11" s="4">
        <v>94</v>
      </c>
      <c r="I11" s="1">
        <v>98</v>
      </c>
      <c r="J11" s="2">
        <v>192</v>
      </c>
      <c r="K11" s="2">
        <f t="shared" si="0"/>
        <v>58113</v>
      </c>
      <c r="L11" s="4">
        <v>123</v>
      </c>
      <c r="M11" s="1">
        <v>104</v>
      </c>
      <c r="N11" s="2">
        <v>227</v>
      </c>
      <c r="O11" s="1">
        <v>4</v>
      </c>
      <c r="P11" s="1">
        <v>1</v>
      </c>
      <c r="Q11" s="1">
        <v>5</v>
      </c>
      <c r="R11" s="4">
        <v>1</v>
      </c>
      <c r="S11" s="1">
        <v>1</v>
      </c>
      <c r="T11" s="2">
        <v>2</v>
      </c>
      <c r="U11" s="2">
        <f t="shared" si="1"/>
        <v>234</v>
      </c>
    </row>
    <row r="12" spans="1:21">
      <c r="A12" s="45">
        <v>6</v>
      </c>
      <c r="B12" s="4">
        <v>29738</v>
      </c>
      <c r="C12" s="1">
        <v>27873</v>
      </c>
      <c r="D12" s="2">
        <v>57611</v>
      </c>
      <c r="E12" s="1">
        <v>957</v>
      </c>
      <c r="F12" s="1">
        <v>919</v>
      </c>
      <c r="G12" s="2">
        <v>1876</v>
      </c>
      <c r="H12" s="4">
        <v>159</v>
      </c>
      <c r="I12" s="1">
        <v>172</v>
      </c>
      <c r="J12" s="2">
        <v>331</v>
      </c>
      <c r="K12" s="2">
        <f t="shared" si="0"/>
        <v>59818</v>
      </c>
      <c r="L12" s="4">
        <v>93</v>
      </c>
      <c r="M12" s="1">
        <v>95</v>
      </c>
      <c r="N12" s="2">
        <v>188</v>
      </c>
      <c r="O12" s="1">
        <v>4</v>
      </c>
      <c r="P12" s="1">
        <v>4</v>
      </c>
      <c r="Q12" s="1">
        <v>8</v>
      </c>
      <c r="R12" s="4">
        <v>1</v>
      </c>
      <c r="S12" s="1">
        <v>0</v>
      </c>
      <c r="T12" s="2">
        <v>1</v>
      </c>
      <c r="U12" s="2">
        <f t="shared" si="1"/>
        <v>197</v>
      </c>
    </row>
    <row r="13" spans="1:21">
      <c r="A13" s="45">
        <v>7</v>
      </c>
      <c r="B13" s="4">
        <v>28187</v>
      </c>
      <c r="C13" s="1">
        <v>26709</v>
      </c>
      <c r="D13" s="2">
        <v>54896</v>
      </c>
      <c r="E13" s="1">
        <v>908</v>
      </c>
      <c r="F13" s="1">
        <v>884</v>
      </c>
      <c r="G13" s="2">
        <v>1792</v>
      </c>
      <c r="H13" s="4">
        <v>201</v>
      </c>
      <c r="I13" s="1">
        <v>151</v>
      </c>
      <c r="J13" s="2">
        <v>352</v>
      </c>
      <c r="K13" s="2">
        <f t="shared" si="0"/>
        <v>57040</v>
      </c>
      <c r="L13" s="4">
        <v>113</v>
      </c>
      <c r="M13" s="1">
        <v>95</v>
      </c>
      <c r="N13" s="2">
        <v>208</v>
      </c>
      <c r="O13" s="1">
        <v>2</v>
      </c>
      <c r="P13" s="1">
        <v>4</v>
      </c>
      <c r="Q13" s="1">
        <v>6</v>
      </c>
      <c r="R13" s="4">
        <v>2</v>
      </c>
      <c r="S13" s="1">
        <v>1</v>
      </c>
      <c r="T13" s="2">
        <v>3</v>
      </c>
      <c r="U13" s="2">
        <f t="shared" si="1"/>
        <v>217</v>
      </c>
    </row>
    <row r="14" spans="1:21">
      <c r="A14" s="45">
        <v>8</v>
      </c>
      <c r="B14" s="4">
        <v>26894</v>
      </c>
      <c r="C14" s="1">
        <v>25593</v>
      </c>
      <c r="D14" s="2">
        <v>52487</v>
      </c>
      <c r="E14" s="1">
        <v>862</v>
      </c>
      <c r="F14" s="1">
        <v>770</v>
      </c>
      <c r="G14" s="2">
        <v>1632</v>
      </c>
      <c r="H14" s="4">
        <v>163</v>
      </c>
      <c r="I14" s="1">
        <v>162</v>
      </c>
      <c r="J14" s="2">
        <v>325</v>
      </c>
      <c r="K14" s="2">
        <f t="shared" si="0"/>
        <v>54444</v>
      </c>
      <c r="L14" s="4">
        <v>84</v>
      </c>
      <c r="M14" s="1">
        <v>86</v>
      </c>
      <c r="N14" s="2">
        <v>170</v>
      </c>
      <c r="O14" s="1"/>
      <c r="P14" s="1">
        <v>3</v>
      </c>
      <c r="Q14" s="1">
        <v>3</v>
      </c>
      <c r="R14" s="4">
        <v>1</v>
      </c>
      <c r="S14" s="1">
        <v>2</v>
      </c>
      <c r="T14" s="2">
        <v>3</v>
      </c>
      <c r="U14" s="2">
        <f t="shared" si="1"/>
        <v>176</v>
      </c>
    </row>
    <row r="15" spans="1:21">
      <c r="A15" s="45">
        <v>9</v>
      </c>
      <c r="B15" s="4">
        <v>26867</v>
      </c>
      <c r="C15" s="1">
        <v>25412</v>
      </c>
      <c r="D15" s="2">
        <v>52279</v>
      </c>
      <c r="E15" s="1">
        <v>700</v>
      </c>
      <c r="F15" s="1">
        <v>639</v>
      </c>
      <c r="G15" s="2">
        <v>1339</v>
      </c>
      <c r="H15" s="4">
        <v>160</v>
      </c>
      <c r="I15" s="1">
        <v>144</v>
      </c>
      <c r="J15" s="2">
        <v>304</v>
      </c>
      <c r="K15" s="2">
        <f t="shared" si="0"/>
        <v>53922</v>
      </c>
      <c r="L15" s="4">
        <v>87</v>
      </c>
      <c r="M15" s="1">
        <v>77</v>
      </c>
      <c r="N15" s="2">
        <v>164</v>
      </c>
      <c r="O15" s="1">
        <v>1</v>
      </c>
      <c r="P15" s="1">
        <v>2</v>
      </c>
      <c r="Q15" s="1">
        <v>3</v>
      </c>
      <c r="R15" s="4">
        <v>0</v>
      </c>
      <c r="S15" s="1">
        <v>1</v>
      </c>
      <c r="T15" s="2">
        <v>1</v>
      </c>
      <c r="U15" s="2">
        <f t="shared" si="1"/>
        <v>168</v>
      </c>
    </row>
    <row r="16" spans="1:21">
      <c r="A16" s="45">
        <v>10</v>
      </c>
      <c r="B16" s="4">
        <v>27401</v>
      </c>
      <c r="C16" s="1">
        <v>25829</v>
      </c>
      <c r="D16" s="2">
        <v>53230</v>
      </c>
      <c r="E16" s="1">
        <v>485</v>
      </c>
      <c r="F16" s="1">
        <v>453</v>
      </c>
      <c r="G16" s="2">
        <v>938</v>
      </c>
      <c r="H16" s="4">
        <v>162</v>
      </c>
      <c r="I16" s="1">
        <v>141</v>
      </c>
      <c r="J16" s="2">
        <v>303</v>
      </c>
      <c r="K16" s="2">
        <f t="shared" si="0"/>
        <v>54471</v>
      </c>
      <c r="L16" s="4">
        <v>78</v>
      </c>
      <c r="M16" s="1">
        <v>74</v>
      </c>
      <c r="N16" s="2">
        <v>152</v>
      </c>
      <c r="O16" s="1">
        <v>3</v>
      </c>
      <c r="P16" s="1">
        <v>3</v>
      </c>
      <c r="Q16" s="1">
        <v>6</v>
      </c>
      <c r="R16" s="4">
        <v>1</v>
      </c>
      <c r="S16" s="1">
        <v>1</v>
      </c>
      <c r="T16" s="2">
        <v>2</v>
      </c>
      <c r="U16" s="2">
        <f t="shared" si="1"/>
        <v>160</v>
      </c>
    </row>
    <row r="17" spans="1:21">
      <c r="A17" s="45">
        <v>11</v>
      </c>
      <c r="B17" s="4">
        <v>27189</v>
      </c>
      <c r="C17" s="1">
        <v>25732</v>
      </c>
      <c r="D17" s="2">
        <v>52921</v>
      </c>
      <c r="E17" s="1">
        <v>387</v>
      </c>
      <c r="F17" s="1">
        <v>380</v>
      </c>
      <c r="G17" s="2">
        <v>767</v>
      </c>
      <c r="H17" s="4">
        <v>145</v>
      </c>
      <c r="I17" s="1">
        <v>132</v>
      </c>
      <c r="J17" s="2">
        <v>277</v>
      </c>
      <c r="K17" s="2">
        <f t="shared" si="0"/>
        <v>53965</v>
      </c>
      <c r="L17" s="4">
        <v>61</v>
      </c>
      <c r="M17" s="1">
        <v>75</v>
      </c>
      <c r="N17" s="2">
        <v>136</v>
      </c>
      <c r="O17" s="1">
        <v>1</v>
      </c>
      <c r="P17" s="1">
        <v>2</v>
      </c>
      <c r="Q17" s="1">
        <v>3</v>
      </c>
      <c r="R17" s="4">
        <v>1</v>
      </c>
      <c r="S17" s="1">
        <v>0</v>
      </c>
      <c r="T17" s="2">
        <v>1</v>
      </c>
      <c r="U17" s="2">
        <f t="shared" si="1"/>
        <v>140</v>
      </c>
    </row>
    <row r="18" spans="1:21">
      <c r="A18" s="45">
        <v>12</v>
      </c>
      <c r="B18" s="4">
        <v>26060</v>
      </c>
      <c r="C18" s="1">
        <v>24691</v>
      </c>
      <c r="D18" s="2">
        <v>50751</v>
      </c>
      <c r="E18" s="1">
        <v>327</v>
      </c>
      <c r="F18" s="1">
        <v>319</v>
      </c>
      <c r="G18" s="2">
        <v>646</v>
      </c>
      <c r="H18" s="4">
        <v>133</v>
      </c>
      <c r="I18" s="1">
        <v>104</v>
      </c>
      <c r="J18" s="2">
        <v>237</v>
      </c>
      <c r="K18" s="2">
        <f t="shared" si="0"/>
        <v>51634</v>
      </c>
      <c r="L18" s="4">
        <v>74</v>
      </c>
      <c r="M18" s="1">
        <v>67</v>
      </c>
      <c r="N18" s="2">
        <v>141</v>
      </c>
      <c r="O18" s="1">
        <v>1</v>
      </c>
      <c r="P18" s="1">
        <v>1</v>
      </c>
      <c r="Q18" s="1">
        <v>2</v>
      </c>
      <c r="R18" s="4">
        <v>0</v>
      </c>
      <c r="S18" s="1">
        <v>2</v>
      </c>
      <c r="T18" s="2">
        <v>2</v>
      </c>
      <c r="U18" s="2">
        <f t="shared" si="1"/>
        <v>145</v>
      </c>
    </row>
    <row r="19" spans="1:21">
      <c r="A19" s="45">
        <v>13</v>
      </c>
      <c r="B19" s="4">
        <v>25600</v>
      </c>
      <c r="C19" s="1">
        <v>24467</v>
      </c>
      <c r="D19" s="2">
        <v>50067</v>
      </c>
      <c r="E19" s="1">
        <v>277</v>
      </c>
      <c r="F19" s="1">
        <v>269</v>
      </c>
      <c r="G19" s="2">
        <v>546</v>
      </c>
      <c r="H19" s="4">
        <v>109</v>
      </c>
      <c r="I19" s="1">
        <v>99</v>
      </c>
      <c r="J19" s="2">
        <v>208</v>
      </c>
      <c r="K19" s="2">
        <f t="shared" si="0"/>
        <v>50821</v>
      </c>
      <c r="L19" s="4">
        <v>55</v>
      </c>
      <c r="M19" s="1">
        <v>56</v>
      </c>
      <c r="N19" s="2">
        <v>111</v>
      </c>
      <c r="O19" s="1">
        <v>2</v>
      </c>
      <c r="P19" s="1">
        <v>2</v>
      </c>
      <c r="Q19" s="1">
        <v>4</v>
      </c>
      <c r="R19" s="4">
        <v>0</v>
      </c>
      <c r="S19" s="1">
        <v>0</v>
      </c>
      <c r="T19" s="2">
        <v>0</v>
      </c>
      <c r="U19" s="2">
        <f t="shared" si="1"/>
        <v>115</v>
      </c>
    </row>
    <row r="20" spans="1:21">
      <c r="A20" s="45">
        <v>14</v>
      </c>
      <c r="B20" s="4">
        <v>26274</v>
      </c>
      <c r="C20" s="1">
        <v>24564</v>
      </c>
      <c r="D20" s="2">
        <v>50838</v>
      </c>
      <c r="E20" s="1">
        <v>270</v>
      </c>
      <c r="F20" s="1">
        <v>233</v>
      </c>
      <c r="G20" s="2">
        <v>503</v>
      </c>
      <c r="H20" s="4">
        <v>108</v>
      </c>
      <c r="I20" s="1">
        <v>91</v>
      </c>
      <c r="J20" s="2">
        <v>199</v>
      </c>
      <c r="K20" s="2">
        <f t="shared" si="0"/>
        <v>51540</v>
      </c>
      <c r="L20" s="4">
        <v>52</v>
      </c>
      <c r="M20" s="1">
        <v>56</v>
      </c>
      <c r="N20" s="2">
        <v>108</v>
      </c>
      <c r="O20" s="1">
        <v>1</v>
      </c>
      <c r="P20" s="1">
        <v>1</v>
      </c>
      <c r="Q20" s="1">
        <v>2</v>
      </c>
      <c r="R20" s="4">
        <v>0</v>
      </c>
      <c r="S20" s="1">
        <v>0</v>
      </c>
      <c r="T20" s="2">
        <v>0</v>
      </c>
      <c r="U20" s="2">
        <f t="shared" si="1"/>
        <v>110</v>
      </c>
    </row>
    <row r="21" spans="1:21">
      <c r="A21" s="45">
        <v>15</v>
      </c>
      <c r="B21" s="4">
        <v>27874</v>
      </c>
      <c r="C21" s="1">
        <v>26464</v>
      </c>
      <c r="D21" s="2">
        <v>54338</v>
      </c>
      <c r="E21" s="1">
        <v>225</v>
      </c>
      <c r="F21" s="1">
        <v>228</v>
      </c>
      <c r="G21" s="2">
        <v>453</v>
      </c>
      <c r="H21" s="4">
        <v>103</v>
      </c>
      <c r="I21" s="1">
        <v>95</v>
      </c>
      <c r="J21" s="2">
        <v>198</v>
      </c>
      <c r="K21" s="2">
        <f t="shared" si="0"/>
        <v>54989</v>
      </c>
      <c r="L21" s="4">
        <v>83</v>
      </c>
      <c r="M21" s="1">
        <v>61</v>
      </c>
      <c r="N21" s="2">
        <v>144</v>
      </c>
      <c r="O21" s="1"/>
      <c r="P21" s="1">
        <v>2</v>
      </c>
      <c r="Q21" s="1">
        <v>2</v>
      </c>
      <c r="R21" s="4">
        <v>2</v>
      </c>
      <c r="S21" s="1">
        <v>0</v>
      </c>
      <c r="T21" s="2">
        <v>2</v>
      </c>
      <c r="U21" s="2">
        <f t="shared" si="1"/>
        <v>148</v>
      </c>
    </row>
    <row r="22" spans="1:21">
      <c r="A22" s="45">
        <v>16</v>
      </c>
      <c r="B22" s="4">
        <v>28174</v>
      </c>
      <c r="C22" s="1">
        <v>27182</v>
      </c>
      <c r="D22" s="2">
        <v>55356</v>
      </c>
      <c r="E22" s="1">
        <v>211</v>
      </c>
      <c r="F22" s="1">
        <v>173</v>
      </c>
      <c r="G22" s="2">
        <v>384</v>
      </c>
      <c r="H22" s="4">
        <v>97</v>
      </c>
      <c r="I22" s="1">
        <v>81</v>
      </c>
      <c r="J22" s="2">
        <v>178</v>
      </c>
      <c r="K22" s="2">
        <f t="shared" si="0"/>
        <v>55918</v>
      </c>
      <c r="L22" s="4">
        <v>52</v>
      </c>
      <c r="M22" s="1">
        <v>65</v>
      </c>
      <c r="N22" s="2">
        <v>117</v>
      </c>
      <c r="O22" s="1">
        <v>1</v>
      </c>
      <c r="P22" s="1"/>
      <c r="Q22" s="1">
        <v>1</v>
      </c>
      <c r="R22" s="4">
        <v>0</v>
      </c>
      <c r="S22" s="1">
        <v>0</v>
      </c>
      <c r="T22" s="2">
        <v>0</v>
      </c>
      <c r="U22" s="2">
        <f t="shared" si="1"/>
        <v>118</v>
      </c>
    </row>
    <row r="23" spans="1:21">
      <c r="A23" s="45">
        <v>17</v>
      </c>
      <c r="B23" s="4">
        <v>28877</v>
      </c>
      <c r="C23" s="1">
        <v>27365</v>
      </c>
      <c r="D23" s="2">
        <v>56242</v>
      </c>
      <c r="E23" s="1">
        <v>194</v>
      </c>
      <c r="F23" s="1">
        <v>178</v>
      </c>
      <c r="G23" s="2">
        <v>372</v>
      </c>
      <c r="H23" s="4">
        <v>98</v>
      </c>
      <c r="I23" s="1">
        <v>94</v>
      </c>
      <c r="J23" s="2">
        <v>192</v>
      </c>
      <c r="K23" s="2">
        <f t="shared" si="0"/>
        <v>56806</v>
      </c>
      <c r="L23" s="4">
        <v>63</v>
      </c>
      <c r="M23" s="1">
        <v>79</v>
      </c>
      <c r="N23" s="2">
        <v>142</v>
      </c>
      <c r="O23" s="1"/>
      <c r="P23" s="1">
        <v>2</v>
      </c>
      <c r="Q23" s="1">
        <v>2</v>
      </c>
      <c r="R23" s="4">
        <v>2</v>
      </c>
      <c r="S23" s="1">
        <v>1</v>
      </c>
      <c r="T23" s="2">
        <v>3</v>
      </c>
      <c r="U23" s="2">
        <f t="shared" si="1"/>
        <v>147</v>
      </c>
    </row>
    <row r="24" spans="1:21">
      <c r="A24" s="45">
        <v>18</v>
      </c>
      <c r="B24" s="4">
        <v>29797</v>
      </c>
      <c r="C24" s="1">
        <v>28199</v>
      </c>
      <c r="D24" s="2">
        <v>57996</v>
      </c>
      <c r="E24" s="1">
        <v>196</v>
      </c>
      <c r="F24" s="1">
        <v>173</v>
      </c>
      <c r="G24" s="2">
        <v>369</v>
      </c>
      <c r="H24" s="4">
        <v>102</v>
      </c>
      <c r="I24" s="1">
        <v>77</v>
      </c>
      <c r="J24" s="2">
        <v>179</v>
      </c>
      <c r="K24" s="2">
        <f t="shared" si="0"/>
        <v>58544</v>
      </c>
      <c r="L24" s="4">
        <v>71</v>
      </c>
      <c r="M24" s="1">
        <v>59</v>
      </c>
      <c r="N24" s="2">
        <v>130</v>
      </c>
      <c r="O24" s="1">
        <v>1</v>
      </c>
      <c r="P24" s="1">
        <v>1</v>
      </c>
      <c r="Q24" s="1">
        <v>2</v>
      </c>
      <c r="R24" s="4">
        <v>3</v>
      </c>
      <c r="S24" s="1">
        <v>0</v>
      </c>
      <c r="T24" s="2">
        <v>3</v>
      </c>
      <c r="U24" s="2">
        <f t="shared" si="1"/>
        <v>135</v>
      </c>
    </row>
    <row r="25" spans="1:21">
      <c r="A25" s="45">
        <v>19</v>
      </c>
      <c r="B25" s="4">
        <v>30518</v>
      </c>
      <c r="C25" s="1">
        <v>28637</v>
      </c>
      <c r="D25" s="2">
        <v>59155</v>
      </c>
      <c r="E25" s="1">
        <v>188</v>
      </c>
      <c r="F25" s="1">
        <v>163</v>
      </c>
      <c r="G25" s="2">
        <v>351</v>
      </c>
      <c r="H25" s="4">
        <v>101</v>
      </c>
      <c r="I25" s="1">
        <v>105</v>
      </c>
      <c r="J25" s="2">
        <v>206</v>
      </c>
      <c r="K25" s="2">
        <f t="shared" si="0"/>
        <v>59712</v>
      </c>
      <c r="L25" s="4">
        <v>59</v>
      </c>
      <c r="M25" s="1">
        <v>71</v>
      </c>
      <c r="N25" s="2">
        <v>130</v>
      </c>
      <c r="O25" s="1">
        <v>1</v>
      </c>
      <c r="P25" s="1">
        <v>1</v>
      </c>
      <c r="Q25" s="1">
        <v>2</v>
      </c>
      <c r="R25" s="4">
        <v>1</v>
      </c>
      <c r="S25" s="1">
        <v>3</v>
      </c>
      <c r="T25" s="2">
        <v>4</v>
      </c>
      <c r="U25" s="2">
        <f t="shared" si="1"/>
        <v>136</v>
      </c>
    </row>
    <row r="26" spans="1:21">
      <c r="A26" s="45">
        <v>20</v>
      </c>
      <c r="B26" s="4">
        <v>30894</v>
      </c>
      <c r="C26" s="1">
        <v>29501</v>
      </c>
      <c r="D26" s="2">
        <v>60395</v>
      </c>
      <c r="E26" s="1">
        <v>223</v>
      </c>
      <c r="F26" s="1">
        <v>200</v>
      </c>
      <c r="G26" s="2">
        <v>423</v>
      </c>
      <c r="H26" s="4">
        <v>105</v>
      </c>
      <c r="I26" s="1">
        <v>103</v>
      </c>
      <c r="J26" s="2">
        <v>208</v>
      </c>
      <c r="K26" s="2">
        <f t="shared" si="0"/>
        <v>61026</v>
      </c>
      <c r="L26" s="4">
        <v>80</v>
      </c>
      <c r="M26" s="1">
        <v>81</v>
      </c>
      <c r="N26" s="2">
        <v>161</v>
      </c>
      <c r="O26" s="1">
        <v>1</v>
      </c>
      <c r="P26" s="1"/>
      <c r="Q26" s="1">
        <v>1</v>
      </c>
      <c r="R26" s="4">
        <v>4</v>
      </c>
      <c r="S26" s="1">
        <v>1</v>
      </c>
      <c r="T26" s="2">
        <v>5</v>
      </c>
      <c r="U26" s="2">
        <f t="shared" si="1"/>
        <v>167</v>
      </c>
    </row>
    <row r="27" spans="1:21">
      <c r="A27" s="45">
        <v>21</v>
      </c>
      <c r="B27" s="4">
        <v>33099</v>
      </c>
      <c r="C27" s="1">
        <v>31980</v>
      </c>
      <c r="D27" s="2">
        <v>65079</v>
      </c>
      <c r="E27" s="1">
        <v>251</v>
      </c>
      <c r="F27" s="1">
        <v>264</v>
      </c>
      <c r="G27" s="2">
        <v>515</v>
      </c>
      <c r="H27" s="4">
        <v>122</v>
      </c>
      <c r="I27" s="1">
        <v>109</v>
      </c>
      <c r="J27" s="2">
        <v>231</v>
      </c>
      <c r="K27" s="2">
        <f t="shared" si="0"/>
        <v>65825</v>
      </c>
      <c r="L27" s="4">
        <v>76</v>
      </c>
      <c r="M27" s="1">
        <v>89</v>
      </c>
      <c r="N27" s="2">
        <v>165</v>
      </c>
      <c r="O27" s="1">
        <v>1</v>
      </c>
      <c r="P27" s="1">
        <v>1</v>
      </c>
      <c r="Q27" s="1">
        <v>2</v>
      </c>
      <c r="R27" s="4">
        <v>3</v>
      </c>
      <c r="S27" s="1">
        <v>1</v>
      </c>
      <c r="T27" s="2">
        <v>4</v>
      </c>
      <c r="U27" s="2">
        <f t="shared" si="1"/>
        <v>171</v>
      </c>
    </row>
    <row r="28" spans="1:21">
      <c r="A28" s="45">
        <v>22</v>
      </c>
      <c r="B28" s="4">
        <v>36662</v>
      </c>
      <c r="C28" s="1">
        <v>34860</v>
      </c>
      <c r="D28" s="2">
        <v>71522</v>
      </c>
      <c r="E28" s="1">
        <v>331</v>
      </c>
      <c r="F28" s="1">
        <v>307</v>
      </c>
      <c r="G28" s="2">
        <v>638</v>
      </c>
      <c r="H28" s="4">
        <v>122</v>
      </c>
      <c r="I28" s="1">
        <v>111</v>
      </c>
      <c r="J28" s="2">
        <v>233</v>
      </c>
      <c r="K28" s="2">
        <f t="shared" si="0"/>
        <v>72393</v>
      </c>
      <c r="L28" s="4">
        <v>91</v>
      </c>
      <c r="M28" s="1">
        <v>106</v>
      </c>
      <c r="N28" s="2">
        <v>197</v>
      </c>
      <c r="O28" s="1"/>
      <c r="P28" s="1">
        <v>1</v>
      </c>
      <c r="Q28" s="1">
        <v>1</v>
      </c>
      <c r="R28" s="4">
        <v>2</v>
      </c>
      <c r="S28" s="1">
        <v>1</v>
      </c>
      <c r="T28" s="2">
        <v>3</v>
      </c>
      <c r="U28" s="2">
        <f t="shared" si="1"/>
        <v>201</v>
      </c>
    </row>
    <row r="29" spans="1:21">
      <c r="A29" s="45">
        <v>23</v>
      </c>
      <c r="B29" s="4">
        <v>36984</v>
      </c>
      <c r="C29" s="1">
        <v>35487</v>
      </c>
      <c r="D29" s="2">
        <v>72471</v>
      </c>
      <c r="E29" s="1">
        <v>429</v>
      </c>
      <c r="F29" s="1">
        <v>383</v>
      </c>
      <c r="G29" s="2">
        <v>812</v>
      </c>
      <c r="H29" s="4">
        <v>157</v>
      </c>
      <c r="I29" s="1">
        <v>159</v>
      </c>
      <c r="J29" s="2">
        <v>316</v>
      </c>
      <c r="K29" s="2">
        <f t="shared" si="0"/>
        <v>73599</v>
      </c>
      <c r="L29" s="4">
        <v>111</v>
      </c>
      <c r="M29" s="1">
        <v>77</v>
      </c>
      <c r="N29" s="2">
        <v>188</v>
      </c>
      <c r="O29" s="1">
        <v>2</v>
      </c>
      <c r="P29" s="1"/>
      <c r="Q29" s="1">
        <v>2</v>
      </c>
      <c r="R29" s="4">
        <v>2</v>
      </c>
      <c r="S29" s="1">
        <v>2</v>
      </c>
      <c r="T29" s="2">
        <v>4</v>
      </c>
      <c r="U29" s="2">
        <f t="shared" si="1"/>
        <v>194</v>
      </c>
    </row>
    <row r="30" spans="1:21">
      <c r="A30" s="45">
        <v>24</v>
      </c>
      <c r="B30" s="4">
        <v>38577</v>
      </c>
      <c r="C30" s="1">
        <v>37197</v>
      </c>
      <c r="D30" s="2">
        <v>75774</v>
      </c>
      <c r="E30" s="1">
        <v>504</v>
      </c>
      <c r="F30" s="1">
        <v>485</v>
      </c>
      <c r="G30" s="2">
        <v>989</v>
      </c>
      <c r="H30" s="4">
        <v>179</v>
      </c>
      <c r="I30" s="1">
        <v>180</v>
      </c>
      <c r="J30" s="2">
        <v>359</v>
      </c>
      <c r="K30" s="2">
        <f t="shared" si="0"/>
        <v>77122</v>
      </c>
      <c r="L30" s="4">
        <v>100</v>
      </c>
      <c r="M30" s="1">
        <v>92</v>
      </c>
      <c r="N30" s="2">
        <v>192</v>
      </c>
      <c r="O30" s="1"/>
      <c r="P30" s="1">
        <v>1</v>
      </c>
      <c r="Q30" s="1">
        <v>1</v>
      </c>
      <c r="R30" s="4">
        <v>2</v>
      </c>
      <c r="S30" s="1">
        <v>1</v>
      </c>
      <c r="T30" s="2">
        <v>3</v>
      </c>
      <c r="U30" s="2">
        <f t="shared" si="1"/>
        <v>196</v>
      </c>
    </row>
    <row r="31" spans="1:21">
      <c r="A31" s="45">
        <v>25</v>
      </c>
      <c r="B31" s="4">
        <v>39354</v>
      </c>
      <c r="C31" s="1">
        <v>37555</v>
      </c>
      <c r="D31" s="2">
        <v>76909</v>
      </c>
      <c r="E31" s="1">
        <v>642</v>
      </c>
      <c r="F31" s="1">
        <v>579</v>
      </c>
      <c r="G31" s="2">
        <v>1221</v>
      </c>
      <c r="H31" s="4">
        <v>191</v>
      </c>
      <c r="I31" s="1">
        <v>185</v>
      </c>
      <c r="J31" s="2">
        <v>376</v>
      </c>
      <c r="K31" s="2">
        <f t="shared" si="0"/>
        <v>78506</v>
      </c>
      <c r="L31" s="4">
        <v>104</v>
      </c>
      <c r="M31" s="1">
        <v>120</v>
      </c>
      <c r="N31" s="2">
        <v>224</v>
      </c>
      <c r="O31" s="1">
        <v>5</v>
      </c>
      <c r="P31" s="1">
        <v>1</v>
      </c>
      <c r="Q31" s="1">
        <v>6</v>
      </c>
      <c r="R31" s="4">
        <v>7</v>
      </c>
      <c r="S31" s="1">
        <v>4</v>
      </c>
      <c r="T31" s="2">
        <v>11</v>
      </c>
      <c r="U31" s="2">
        <f t="shared" si="1"/>
        <v>241</v>
      </c>
    </row>
    <row r="32" spans="1:21">
      <c r="A32" s="45">
        <v>26</v>
      </c>
      <c r="B32" s="4">
        <v>38957</v>
      </c>
      <c r="C32" s="1">
        <v>37687</v>
      </c>
      <c r="D32" s="2">
        <v>76644</v>
      </c>
      <c r="E32" s="1">
        <v>736</v>
      </c>
      <c r="F32" s="1">
        <v>695</v>
      </c>
      <c r="G32" s="2">
        <v>1431</v>
      </c>
      <c r="H32" s="4">
        <v>209</v>
      </c>
      <c r="I32" s="1">
        <v>204</v>
      </c>
      <c r="J32" s="2">
        <v>413</v>
      </c>
      <c r="K32" s="2">
        <f t="shared" si="0"/>
        <v>78488</v>
      </c>
      <c r="L32" s="4">
        <v>121</v>
      </c>
      <c r="M32" s="1">
        <v>107</v>
      </c>
      <c r="N32" s="2">
        <v>228</v>
      </c>
      <c r="O32" s="1">
        <v>3</v>
      </c>
      <c r="P32" s="1">
        <v>2</v>
      </c>
      <c r="Q32" s="1">
        <v>5</v>
      </c>
      <c r="R32" s="4">
        <v>2</v>
      </c>
      <c r="S32" s="1">
        <v>3</v>
      </c>
      <c r="T32" s="2">
        <v>5</v>
      </c>
      <c r="U32" s="2">
        <f t="shared" si="1"/>
        <v>238</v>
      </c>
    </row>
    <row r="33" spans="1:21">
      <c r="A33" s="45">
        <v>27</v>
      </c>
      <c r="B33" s="4">
        <v>40132</v>
      </c>
      <c r="C33" s="1">
        <v>38836</v>
      </c>
      <c r="D33" s="2">
        <v>78968</v>
      </c>
      <c r="E33" s="1">
        <v>835</v>
      </c>
      <c r="F33" s="1">
        <v>714</v>
      </c>
      <c r="G33" s="2">
        <v>1549</v>
      </c>
      <c r="H33" s="4">
        <v>247</v>
      </c>
      <c r="I33" s="1">
        <v>198</v>
      </c>
      <c r="J33" s="2">
        <v>445</v>
      </c>
      <c r="K33" s="2">
        <f t="shared" si="0"/>
        <v>80962</v>
      </c>
      <c r="L33" s="4">
        <v>106</v>
      </c>
      <c r="M33" s="1">
        <v>137</v>
      </c>
      <c r="N33" s="2">
        <v>243</v>
      </c>
      <c r="O33" s="1">
        <v>1</v>
      </c>
      <c r="P33" s="1">
        <v>1</v>
      </c>
      <c r="Q33" s="1">
        <v>2</v>
      </c>
      <c r="R33" s="4">
        <v>4</v>
      </c>
      <c r="S33" s="1">
        <v>3</v>
      </c>
      <c r="T33" s="2">
        <v>7</v>
      </c>
      <c r="U33" s="2">
        <f t="shared" si="1"/>
        <v>252</v>
      </c>
    </row>
    <row r="34" spans="1:21">
      <c r="A34" s="45">
        <v>28</v>
      </c>
      <c r="B34" s="4">
        <v>40407</v>
      </c>
      <c r="C34" s="1">
        <v>39254</v>
      </c>
      <c r="D34" s="2">
        <v>79661</v>
      </c>
      <c r="E34" s="1">
        <v>862</v>
      </c>
      <c r="F34" s="1">
        <v>741</v>
      </c>
      <c r="G34" s="2">
        <v>1603</v>
      </c>
      <c r="H34" s="4">
        <v>254</v>
      </c>
      <c r="I34" s="1">
        <v>234</v>
      </c>
      <c r="J34" s="2">
        <v>488</v>
      </c>
      <c r="K34" s="2">
        <f t="shared" si="0"/>
        <v>81752</v>
      </c>
      <c r="L34" s="4">
        <v>118</v>
      </c>
      <c r="M34" s="1">
        <v>123</v>
      </c>
      <c r="N34" s="2">
        <v>241</v>
      </c>
      <c r="O34" s="1">
        <v>2</v>
      </c>
      <c r="P34" s="1">
        <v>4</v>
      </c>
      <c r="Q34" s="1">
        <v>6</v>
      </c>
      <c r="R34" s="4">
        <v>2</v>
      </c>
      <c r="S34" s="1">
        <v>5</v>
      </c>
      <c r="T34" s="2">
        <v>7</v>
      </c>
      <c r="U34" s="2">
        <f t="shared" si="1"/>
        <v>254</v>
      </c>
    </row>
    <row r="35" spans="1:21">
      <c r="A35" s="45">
        <v>29</v>
      </c>
      <c r="B35" s="4">
        <v>41734</v>
      </c>
      <c r="C35" s="1">
        <v>40149</v>
      </c>
      <c r="D35" s="2">
        <v>81883</v>
      </c>
      <c r="E35" s="1">
        <v>909</v>
      </c>
      <c r="F35" s="1">
        <v>724</v>
      </c>
      <c r="G35" s="2">
        <v>1633</v>
      </c>
      <c r="H35" s="4">
        <v>247</v>
      </c>
      <c r="I35" s="1">
        <v>246</v>
      </c>
      <c r="J35" s="2">
        <v>493</v>
      </c>
      <c r="K35" s="2">
        <f t="shared" si="0"/>
        <v>84009</v>
      </c>
      <c r="L35" s="4">
        <v>147</v>
      </c>
      <c r="M35" s="1">
        <v>165</v>
      </c>
      <c r="N35" s="2">
        <v>312</v>
      </c>
      <c r="O35" s="1">
        <v>6</v>
      </c>
      <c r="P35" s="1">
        <v>8</v>
      </c>
      <c r="Q35" s="1">
        <v>14</v>
      </c>
      <c r="R35" s="4">
        <v>3</v>
      </c>
      <c r="S35" s="1">
        <v>6</v>
      </c>
      <c r="T35" s="2">
        <v>9</v>
      </c>
      <c r="U35" s="2">
        <f t="shared" si="1"/>
        <v>335</v>
      </c>
    </row>
    <row r="36" spans="1:21">
      <c r="A36" s="45">
        <v>30</v>
      </c>
      <c r="B36" s="4">
        <v>43186</v>
      </c>
      <c r="C36" s="1">
        <v>41431</v>
      </c>
      <c r="D36" s="2">
        <v>84617</v>
      </c>
      <c r="E36" s="1">
        <v>1037</v>
      </c>
      <c r="F36" s="1">
        <v>785</v>
      </c>
      <c r="G36" s="2">
        <v>1822</v>
      </c>
      <c r="H36" s="4">
        <v>294</v>
      </c>
      <c r="I36" s="1">
        <v>238</v>
      </c>
      <c r="J36" s="2">
        <v>532</v>
      </c>
      <c r="K36" s="2">
        <f t="shared" si="0"/>
        <v>86971</v>
      </c>
      <c r="L36" s="4">
        <v>139</v>
      </c>
      <c r="M36" s="1">
        <v>167</v>
      </c>
      <c r="N36" s="2">
        <v>306</v>
      </c>
      <c r="O36" s="1">
        <v>7</v>
      </c>
      <c r="P36" s="1">
        <v>6</v>
      </c>
      <c r="Q36" s="1">
        <v>13</v>
      </c>
      <c r="R36" s="4">
        <v>8</v>
      </c>
      <c r="S36" s="1">
        <v>4</v>
      </c>
      <c r="T36" s="2">
        <v>12</v>
      </c>
      <c r="U36" s="2">
        <f t="shared" si="1"/>
        <v>331</v>
      </c>
    </row>
    <row r="37" spans="1:21">
      <c r="A37" s="45">
        <v>31</v>
      </c>
      <c r="B37" s="4">
        <v>43229</v>
      </c>
      <c r="C37" s="1">
        <v>41435</v>
      </c>
      <c r="D37" s="2">
        <v>84664</v>
      </c>
      <c r="E37" s="1">
        <v>1001</v>
      </c>
      <c r="F37" s="1">
        <v>794</v>
      </c>
      <c r="G37" s="2">
        <v>1795</v>
      </c>
      <c r="H37" s="4">
        <v>273</v>
      </c>
      <c r="I37" s="1">
        <v>261</v>
      </c>
      <c r="J37" s="2">
        <v>534</v>
      </c>
      <c r="K37" s="2">
        <f t="shared" si="0"/>
        <v>86993</v>
      </c>
      <c r="L37" s="4">
        <v>146</v>
      </c>
      <c r="M37" s="1">
        <v>178</v>
      </c>
      <c r="N37" s="2">
        <v>324</v>
      </c>
      <c r="O37" s="1">
        <v>8</v>
      </c>
      <c r="P37" s="1">
        <v>5</v>
      </c>
      <c r="Q37" s="1">
        <v>13</v>
      </c>
      <c r="R37" s="4">
        <v>0</v>
      </c>
      <c r="S37" s="1">
        <v>7</v>
      </c>
      <c r="T37" s="2">
        <v>7</v>
      </c>
      <c r="U37" s="2">
        <f t="shared" si="1"/>
        <v>344</v>
      </c>
    </row>
    <row r="38" spans="1:21">
      <c r="A38" s="45">
        <v>32</v>
      </c>
      <c r="B38" s="4">
        <v>43517</v>
      </c>
      <c r="C38" s="1">
        <v>41442</v>
      </c>
      <c r="D38" s="2">
        <v>84959</v>
      </c>
      <c r="E38" s="1">
        <v>992</v>
      </c>
      <c r="F38" s="1">
        <v>810</v>
      </c>
      <c r="G38" s="2">
        <v>1802</v>
      </c>
      <c r="H38" s="4">
        <v>324</v>
      </c>
      <c r="I38" s="1">
        <v>243</v>
      </c>
      <c r="J38" s="2">
        <v>567</v>
      </c>
      <c r="K38" s="2">
        <f t="shared" si="0"/>
        <v>87328</v>
      </c>
      <c r="L38" s="4">
        <v>159</v>
      </c>
      <c r="M38" s="1">
        <v>144</v>
      </c>
      <c r="N38" s="2">
        <v>303</v>
      </c>
      <c r="O38" s="1">
        <v>11</v>
      </c>
      <c r="P38" s="1">
        <v>5</v>
      </c>
      <c r="Q38" s="1">
        <v>16</v>
      </c>
      <c r="R38" s="4">
        <v>6</v>
      </c>
      <c r="S38" s="1">
        <v>4</v>
      </c>
      <c r="T38" s="2">
        <v>10</v>
      </c>
      <c r="U38" s="2">
        <f t="shared" si="1"/>
        <v>329</v>
      </c>
    </row>
    <row r="39" spans="1:21">
      <c r="A39" s="45">
        <v>33</v>
      </c>
      <c r="B39" s="4">
        <v>43916</v>
      </c>
      <c r="C39" s="1">
        <v>41296</v>
      </c>
      <c r="D39" s="2">
        <v>85212</v>
      </c>
      <c r="E39" s="1">
        <v>1113</v>
      </c>
      <c r="F39" s="1">
        <v>748</v>
      </c>
      <c r="G39" s="2">
        <v>1861</v>
      </c>
      <c r="H39" s="4">
        <v>317</v>
      </c>
      <c r="I39" s="1">
        <v>263</v>
      </c>
      <c r="J39" s="2">
        <v>580</v>
      </c>
      <c r="K39" s="2">
        <f t="shared" si="0"/>
        <v>87653</v>
      </c>
      <c r="L39" s="4">
        <v>184</v>
      </c>
      <c r="M39" s="1">
        <v>189</v>
      </c>
      <c r="N39" s="2">
        <v>373</v>
      </c>
      <c r="O39" s="1">
        <v>7</v>
      </c>
      <c r="P39" s="1">
        <v>5</v>
      </c>
      <c r="Q39" s="1">
        <v>12</v>
      </c>
      <c r="R39" s="4">
        <v>2</v>
      </c>
      <c r="S39" s="1">
        <v>9</v>
      </c>
      <c r="T39" s="2">
        <v>11</v>
      </c>
      <c r="U39" s="2">
        <f t="shared" si="1"/>
        <v>396</v>
      </c>
    </row>
    <row r="40" spans="1:21">
      <c r="A40" s="45">
        <v>34</v>
      </c>
      <c r="B40" s="4">
        <v>43611</v>
      </c>
      <c r="C40" s="1">
        <v>41855</v>
      </c>
      <c r="D40" s="2">
        <v>85466</v>
      </c>
      <c r="E40" s="1">
        <v>1030</v>
      </c>
      <c r="F40" s="1">
        <v>743</v>
      </c>
      <c r="G40" s="2">
        <v>1773</v>
      </c>
      <c r="H40" s="4">
        <v>312</v>
      </c>
      <c r="I40" s="1">
        <v>252</v>
      </c>
      <c r="J40" s="2">
        <v>564</v>
      </c>
      <c r="K40" s="2">
        <f t="shared" si="0"/>
        <v>87803</v>
      </c>
      <c r="L40" s="4">
        <v>175</v>
      </c>
      <c r="M40" s="1">
        <v>184</v>
      </c>
      <c r="N40" s="2">
        <v>359</v>
      </c>
      <c r="O40" s="1">
        <v>10</v>
      </c>
      <c r="P40" s="1">
        <v>6</v>
      </c>
      <c r="Q40" s="1">
        <v>16</v>
      </c>
      <c r="R40" s="4">
        <v>2</v>
      </c>
      <c r="S40" s="1">
        <v>2</v>
      </c>
      <c r="T40" s="2">
        <v>4</v>
      </c>
      <c r="U40" s="2">
        <f t="shared" si="1"/>
        <v>379</v>
      </c>
    </row>
    <row r="41" spans="1:21">
      <c r="A41" s="45">
        <v>35</v>
      </c>
      <c r="B41" s="4">
        <v>44452</v>
      </c>
      <c r="C41" s="1">
        <v>41902</v>
      </c>
      <c r="D41" s="2">
        <v>86354</v>
      </c>
      <c r="E41" s="1">
        <v>1102</v>
      </c>
      <c r="F41" s="1">
        <v>701</v>
      </c>
      <c r="G41" s="2">
        <v>1803</v>
      </c>
      <c r="H41" s="4">
        <v>333</v>
      </c>
      <c r="I41" s="1">
        <v>240</v>
      </c>
      <c r="J41" s="2">
        <v>573</v>
      </c>
      <c r="K41" s="2">
        <f t="shared" si="0"/>
        <v>88730</v>
      </c>
      <c r="L41" s="4">
        <v>178</v>
      </c>
      <c r="M41" s="1">
        <v>203</v>
      </c>
      <c r="N41" s="2">
        <v>381</v>
      </c>
      <c r="O41" s="1">
        <v>3</v>
      </c>
      <c r="P41" s="1">
        <v>7</v>
      </c>
      <c r="Q41" s="1">
        <v>10</v>
      </c>
      <c r="R41" s="4">
        <v>7</v>
      </c>
      <c r="S41" s="1">
        <v>3</v>
      </c>
      <c r="T41" s="2">
        <v>10</v>
      </c>
      <c r="U41" s="2">
        <f t="shared" si="1"/>
        <v>401</v>
      </c>
    </row>
    <row r="42" spans="1:21">
      <c r="A42" s="45">
        <v>36</v>
      </c>
      <c r="B42" s="4">
        <v>46224</v>
      </c>
      <c r="C42" s="1">
        <v>44352</v>
      </c>
      <c r="D42" s="2">
        <v>90576</v>
      </c>
      <c r="E42" s="1">
        <v>1182</v>
      </c>
      <c r="F42" s="1">
        <v>774</v>
      </c>
      <c r="G42" s="2">
        <v>1956</v>
      </c>
      <c r="H42" s="4">
        <v>344</v>
      </c>
      <c r="I42" s="1">
        <v>262</v>
      </c>
      <c r="J42" s="2">
        <v>606</v>
      </c>
      <c r="K42" s="2">
        <f t="shared" si="0"/>
        <v>93138</v>
      </c>
      <c r="L42" s="4">
        <v>199</v>
      </c>
      <c r="M42" s="1">
        <v>202</v>
      </c>
      <c r="N42" s="2">
        <v>401</v>
      </c>
      <c r="O42" s="1">
        <v>7</v>
      </c>
      <c r="P42" s="1">
        <v>5</v>
      </c>
      <c r="Q42" s="1">
        <v>12</v>
      </c>
      <c r="R42" s="4">
        <v>8</v>
      </c>
      <c r="S42" s="1">
        <v>6</v>
      </c>
      <c r="T42" s="2">
        <v>14</v>
      </c>
      <c r="U42" s="2">
        <f t="shared" si="1"/>
        <v>427</v>
      </c>
    </row>
    <row r="43" spans="1:21">
      <c r="A43" s="45">
        <v>37</v>
      </c>
      <c r="B43" s="4">
        <v>45933</v>
      </c>
      <c r="C43" s="1">
        <v>43932</v>
      </c>
      <c r="D43" s="2">
        <v>89865</v>
      </c>
      <c r="E43" s="1">
        <v>1146</v>
      </c>
      <c r="F43" s="1">
        <v>765</v>
      </c>
      <c r="G43" s="2">
        <v>1911</v>
      </c>
      <c r="H43" s="4">
        <v>345</v>
      </c>
      <c r="I43" s="1">
        <v>239</v>
      </c>
      <c r="J43" s="2">
        <v>584</v>
      </c>
      <c r="K43" s="2">
        <f t="shared" si="0"/>
        <v>92360</v>
      </c>
      <c r="L43" s="4">
        <v>216</v>
      </c>
      <c r="M43" s="1">
        <v>209</v>
      </c>
      <c r="N43" s="2">
        <v>425</v>
      </c>
      <c r="O43" s="1">
        <v>12</v>
      </c>
      <c r="P43" s="1">
        <v>5</v>
      </c>
      <c r="Q43" s="1">
        <v>17</v>
      </c>
      <c r="R43" s="4">
        <v>6</v>
      </c>
      <c r="S43" s="1">
        <v>5</v>
      </c>
      <c r="T43" s="2">
        <v>11</v>
      </c>
      <c r="U43" s="2">
        <f t="shared" si="1"/>
        <v>453</v>
      </c>
    </row>
    <row r="44" spans="1:21">
      <c r="A44" s="45">
        <v>38</v>
      </c>
      <c r="B44" s="4">
        <v>45889</v>
      </c>
      <c r="C44" s="1">
        <v>43486</v>
      </c>
      <c r="D44" s="2">
        <v>89375</v>
      </c>
      <c r="E44" s="1">
        <v>1215</v>
      </c>
      <c r="F44" s="1">
        <v>722</v>
      </c>
      <c r="G44" s="2">
        <v>1937</v>
      </c>
      <c r="H44" s="4">
        <v>351</v>
      </c>
      <c r="I44" s="1">
        <v>270</v>
      </c>
      <c r="J44" s="2">
        <v>621</v>
      </c>
      <c r="K44" s="2">
        <f t="shared" si="0"/>
        <v>91933</v>
      </c>
      <c r="L44" s="4">
        <v>238</v>
      </c>
      <c r="M44" s="1">
        <v>181</v>
      </c>
      <c r="N44" s="2">
        <v>419</v>
      </c>
      <c r="O44" s="1">
        <v>9</v>
      </c>
      <c r="P44" s="1">
        <v>3</v>
      </c>
      <c r="Q44" s="1">
        <v>12</v>
      </c>
      <c r="R44" s="4">
        <v>1</v>
      </c>
      <c r="S44" s="1">
        <v>3</v>
      </c>
      <c r="T44" s="2">
        <v>4</v>
      </c>
      <c r="U44" s="2">
        <f t="shared" si="1"/>
        <v>435</v>
      </c>
    </row>
    <row r="45" spans="1:21">
      <c r="A45" s="45">
        <v>39</v>
      </c>
      <c r="B45" s="4">
        <v>45830</v>
      </c>
      <c r="C45" s="1">
        <v>43309</v>
      </c>
      <c r="D45" s="2">
        <v>89139</v>
      </c>
      <c r="E45" s="1">
        <v>1152</v>
      </c>
      <c r="F45" s="1">
        <v>743</v>
      </c>
      <c r="G45" s="2">
        <v>1895</v>
      </c>
      <c r="H45" s="4">
        <v>321</v>
      </c>
      <c r="I45" s="1">
        <v>257</v>
      </c>
      <c r="J45" s="2">
        <v>578</v>
      </c>
      <c r="K45" s="2">
        <f t="shared" si="0"/>
        <v>91612</v>
      </c>
      <c r="L45" s="4">
        <v>210</v>
      </c>
      <c r="M45" s="1">
        <v>216</v>
      </c>
      <c r="N45" s="2">
        <v>426</v>
      </c>
      <c r="O45" s="1">
        <v>8</v>
      </c>
      <c r="P45" s="1">
        <v>6</v>
      </c>
      <c r="Q45" s="1">
        <v>14</v>
      </c>
      <c r="R45" s="4">
        <v>5</v>
      </c>
      <c r="S45" s="1">
        <v>4</v>
      </c>
      <c r="T45" s="2">
        <v>9</v>
      </c>
      <c r="U45" s="2">
        <f t="shared" si="1"/>
        <v>449</v>
      </c>
    </row>
    <row r="46" spans="1:21">
      <c r="A46" s="45">
        <v>40</v>
      </c>
      <c r="B46" s="4">
        <v>44175</v>
      </c>
      <c r="C46" s="1">
        <v>42783</v>
      </c>
      <c r="D46" s="2">
        <v>86958</v>
      </c>
      <c r="E46" s="1">
        <v>1249</v>
      </c>
      <c r="F46" s="1">
        <v>758</v>
      </c>
      <c r="G46" s="2">
        <v>2007</v>
      </c>
      <c r="H46" s="4">
        <v>342</v>
      </c>
      <c r="I46" s="1">
        <v>239</v>
      </c>
      <c r="J46" s="2">
        <v>581</v>
      </c>
      <c r="K46" s="2">
        <f t="shared" si="0"/>
        <v>89546</v>
      </c>
      <c r="L46" s="4">
        <v>165</v>
      </c>
      <c r="M46" s="1">
        <v>187</v>
      </c>
      <c r="N46" s="2">
        <v>352</v>
      </c>
      <c r="O46" s="1">
        <v>4</v>
      </c>
      <c r="P46" s="1">
        <v>1</v>
      </c>
      <c r="Q46" s="1">
        <v>5</v>
      </c>
      <c r="R46" s="4">
        <v>5</v>
      </c>
      <c r="S46" s="1">
        <v>3</v>
      </c>
      <c r="T46" s="2">
        <v>8</v>
      </c>
      <c r="U46" s="2">
        <f t="shared" si="1"/>
        <v>365</v>
      </c>
    </row>
    <row r="47" spans="1:21">
      <c r="A47" s="45">
        <v>41</v>
      </c>
      <c r="B47" s="4">
        <v>44270</v>
      </c>
      <c r="C47" s="1">
        <v>42474</v>
      </c>
      <c r="D47" s="2">
        <v>86744</v>
      </c>
      <c r="E47" s="1">
        <v>1301</v>
      </c>
      <c r="F47" s="1">
        <v>816</v>
      </c>
      <c r="G47" s="2">
        <v>2117</v>
      </c>
      <c r="H47" s="4">
        <v>345</v>
      </c>
      <c r="I47" s="1">
        <v>249</v>
      </c>
      <c r="J47" s="2">
        <v>594</v>
      </c>
      <c r="K47" s="2">
        <f t="shared" si="0"/>
        <v>89455</v>
      </c>
      <c r="L47" s="4">
        <v>180</v>
      </c>
      <c r="M47" s="1">
        <v>178</v>
      </c>
      <c r="N47" s="2">
        <v>358</v>
      </c>
      <c r="O47" s="1">
        <v>10</v>
      </c>
      <c r="P47" s="1">
        <v>1</v>
      </c>
      <c r="Q47" s="1">
        <v>11</v>
      </c>
      <c r="R47" s="4">
        <v>5</v>
      </c>
      <c r="S47" s="1">
        <v>2</v>
      </c>
      <c r="T47" s="2">
        <v>7</v>
      </c>
      <c r="U47" s="2">
        <f t="shared" si="1"/>
        <v>376</v>
      </c>
    </row>
    <row r="48" spans="1:21">
      <c r="A48" s="45">
        <v>42</v>
      </c>
      <c r="B48" s="4">
        <v>41601</v>
      </c>
      <c r="C48" s="1">
        <v>40596</v>
      </c>
      <c r="D48" s="2">
        <v>82197</v>
      </c>
      <c r="E48" s="1">
        <v>1218</v>
      </c>
      <c r="F48" s="1">
        <v>805</v>
      </c>
      <c r="G48" s="2">
        <v>2023</v>
      </c>
      <c r="H48" s="4">
        <v>280</v>
      </c>
      <c r="I48" s="1">
        <v>268</v>
      </c>
      <c r="J48" s="2">
        <v>548</v>
      </c>
      <c r="K48" s="2">
        <f t="shared" si="0"/>
        <v>84768</v>
      </c>
      <c r="L48" s="4">
        <v>162</v>
      </c>
      <c r="M48" s="1">
        <v>155</v>
      </c>
      <c r="N48" s="2">
        <v>317</v>
      </c>
      <c r="O48" s="1">
        <v>4</v>
      </c>
      <c r="P48" s="1">
        <v>3</v>
      </c>
      <c r="Q48" s="1">
        <v>7</v>
      </c>
      <c r="R48" s="4">
        <v>1</v>
      </c>
      <c r="S48" s="1">
        <v>3</v>
      </c>
      <c r="T48" s="2">
        <v>4</v>
      </c>
      <c r="U48" s="2">
        <f t="shared" si="1"/>
        <v>328</v>
      </c>
    </row>
    <row r="49" spans="1:21">
      <c r="A49" s="45">
        <v>43</v>
      </c>
      <c r="B49" s="4">
        <v>39002</v>
      </c>
      <c r="C49" s="1">
        <v>38271</v>
      </c>
      <c r="D49" s="2">
        <v>77273</v>
      </c>
      <c r="E49" s="1">
        <v>1192</v>
      </c>
      <c r="F49" s="1">
        <v>800</v>
      </c>
      <c r="G49" s="2">
        <v>1992</v>
      </c>
      <c r="H49" s="4">
        <v>336</v>
      </c>
      <c r="I49" s="1">
        <v>253</v>
      </c>
      <c r="J49" s="2">
        <v>589</v>
      </c>
      <c r="K49" s="2">
        <f t="shared" si="0"/>
        <v>79854</v>
      </c>
      <c r="L49" s="4">
        <v>154</v>
      </c>
      <c r="M49" s="1">
        <v>121</v>
      </c>
      <c r="N49" s="2">
        <v>275</v>
      </c>
      <c r="O49" s="1">
        <v>5</v>
      </c>
      <c r="P49" s="1">
        <v>4</v>
      </c>
      <c r="Q49" s="1">
        <v>9</v>
      </c>
      <c r="R49" s="4">
        <v>6</v>
      </c>
      <c r="S49" s="1">
        <v>5</v>
      </c>
      <c r="T49" s="2">
        <v>11</v>
      </c>
      <c r="U49" s="2">
        <f t="shared" si="1"/>
        <v>295</v>
      </c>
    </row>
    <row r="50" spans="1:21">
      <c r="A50" s="45">
        <v>44</v>
      </c>
      <c r="B50" s="4">
        <v>36747</v>
      </c>
      <c r="C50" s="1">
        <v>35935</v>
      </c>
      <c r="D50" s="2">
        <v>72682</v>
      </c>
      <c r="E50" s="1">
        <v>1174</v>
      </c>
      <c r="F50" s="1">
        <v>849</v>
      </c>
      <c r="G50" s="2">
        <v>2023</v>
      </c>
      <c r="H50" s="4">
        <v>309</v>
      </c>
      <c r="I50" s="1">
        <v>266</v>
      </c>
      <c r="J50" s="2">
        <v>575</v>
      </c>
      <c r="K50" s="2">
        <f t="shared" si="0"/>
        <v>75280</v>
      </c>
      <c r="L50" s="4">
        <v>153</v>
      </c>
      <c r="M50" s="1">
        <v>152</v>
      </c>
      <c r="N50" s="2">
        <v>305</v>
      </c>
      <c r="O50" s="1">
        <v>5</v>
      </c>
      <c r="P50" s="1">
        <v>5</v>
      </c>
      <c r="Q50" s="1">
        <v>10</v>
      </c>
      <c r="R50" s="4">
        <v>5</v>
      </c>
      <c r="S50" s="1">
        <v>2</v>
      </c>
      <c r="T50" s="2">
        <v>7</v>
      </c>
      <c r="U50" s="2">
        <f t="shared" si="1"/>
        <v>322</v>
      </c>
    </row>
    <row r="51" spans="1:21">
      <c r="A51" s="45">
        <v>45</v>
      </c>
      <c r="B51" s="4">
        <v>35431</v>
      </c>
      <c r="C51" s="1">
        <v>34864</v>
      </c>
      <c r="D51" s="2">
        <v>70295</v>
      </c>
      <c r="E51" s="1">
        <v>1223</v>
      </c>
      <c r="F51" s="1">
        <v>866</v>
      </c>
      <c r="G51" s="2">
        <v>2089</v>
      </c>
      <c r="H51" s="4">
        <v>348</v>
      </c>
      <c r="I51" s="1">
        <v>241</v>
      </c>
      <c r="J51" s="2">
        <v>589</v>
      </c>
      <c r="K51" s="2">
        <f t="shared" si="0"/>
        <v>72973</v>
      </c>
      <c r="L51" s="4">
        <v>152</v>
      </c>
      <c r="M51" s="1">
        <v>140</v>
      </c>
      <c r="N51" s="2">
        <v>292</v>
      </c>
      <c r="O51" s="1">
        <v>9</v>
      </c>
      <c r="P51" s="1">
        <v>1</v>
      </c>
      <c r="Q51" s="1">
        <v>10</v>
      </c>
      <c r="R51" s="4">
        <v>5</v>
      </c>
      <c r="S51" s="1">
        <v>3</v>
      </c>
      <c r="T51" s="2">
        <v>8</v>
      </c>
      <c r="U51" s="2">
        <f t="shared" si="1"/>
        <v>310</v>
      </c>
    </row>
    <row r="52" spans="1:21">
      <c r="A52" s="45">
        <v>46</v>
      </c>
      <c r="B52" s="4">
        <v>34632</v>
      </c>
      <c r="C52" s="1">
        <v>34232</v>
      </c>
      <c r="D52" s="2">
        <v>68864</v>
      </c>
      <c r="E52" s="1">
        <v>1287</v>
      </c>
      <c r="F52" s="1">
        <v>953</v>
      </c>
      <c r="G52" s="2">
        <v>2240</v>
      </c>
      <c r="H52" s="4">
        <v>324</v>
      </c>
      <c r="I52" s="1">
        <v>240</v>
      </c>
      <c r="J52" s="2">
        <v>564</v>
      </c>
      <c r="K52" s="2">
        <f t="shared" si="0"/>
        <v>71668</v>
      </c>
      <c r="L52" s="4">
        <v>124</v>
      </c>
      <c r="M52" s="1">
        <v>127</v>
      </c>
      <c r="N52" s="2">
        <v>251</v>
      </c>
      <c r="O52" s="1">
        <v>6</v>
      </c>
      <c r="P52" s="1">
        <v>3</v>
      </c>
      <c r="Q52" s="1">
        <v>9</v>
      </c>
      <c r="R52" s="4">
        <v>4</v>
      </c>
      <c r="S52" s="1">
        <v>3</v>
      </c>
      <c r="T52" s="2">
        <v>7</v>
      </c>
      <c r="U52" s="2">
        <f t="shared" si="1"/>
        <v>267</v>
      </c>
    </row>
    <row r="53" spans="1:21">
      <c r="A53" s="45">
        <v>47</v>
      </c>
      <c r="B53" s="4">
        <v>32653</v>
      </c>
      <c r="C53" s="1">
        <v>32752</v>
      </c>
      <c r="D53" s="2">
        <v>65405</v>
      </c>
      <c r="E53" s="1">
        <v>1267</v>
      </c>
      <c r="F53" s="1">
        <v>945</v>
      </c>
      <c r="G53" s="2">
        <v>2212</v>
      </c>
      <c r="H53" s="4">
        <v>338</v>
      </c>
      <c r="I53" s="1">
        <v>213</v>
      </c>
      <c r="J53" s="2">
        <v>551</v>
      </c>
      <c r="K53" s="2">
        <f t="shared" si="0"/>
        <v>68168</v>
      </c>
      <c r="L53" s="4">
        <v>102</v>
      </c>
      <c r="M53" s="1">
        <v>128</v>
      </c>
      <c r="N53" s="2">
        <v>230</v>
      </c>
      <c r="O53" s="1">
        <v>11</v>
      </c>
      <c r="P53" s="1">
        <v>5</v>
      </c>
      <c r="Q53" s="1">
        <v>16</v>
      </c>
      <c r="R53" s="4">
        <v>5</v>
      </c>
      <c r="S53" s="1">
        <v>3</v>
      </c>
      <c r="T53" s="2">
        <v>8</v>
      </c>
      <c r="U53" s="2">
        <f t="shared" si="1"/>
        <v>254</v>
      </c>
    </row>
    <row r="54" spans="1:21">
      <c r="A54" s="45">
        <v>48</v>
      </c>
      <c r="B54" s="4">
        <v>32988</v>
      </c>
      <c r="C54" s="1">
        <v>32920</v>
      </c>
      <c r="D54" s="2">
        <v>65908</v>
      </c>
      <c r="E54" s="1">
        <v>1297</v>
      </c>
      <c r="F54" s="1">
        <v>1000</v>
      </c>
      <c r="G54" s="2">
        <v>2297</v>
      </c>
      <c r="H54" s="4">
        <v>308</v>
      </c>
      <c r="I54" s="1">
        <v>239</v>
      </c>
      <c r="J54" s="2">
        <v>547</v>
      </c>
      <c r="K54" s="2">
        <f t="shared" si="0"/>
        <v>68752</v>
      </c>
      <c r="L54" s="4">
        <v>114</v>
      </c>
      <c r="M54" s="1">
        <v>95</v>
      </c>
      <c r="N54" s="2">
        <v>209</v>
      </c>
      <c r="O54" s="1">
        <v>9</v>
      </c>
      <c r="P54" s="1">
        <v>3</v>
      </c>
      <c r="Q54" s="1">
        <v>12</v>
      </c>
      <c r="R54" s="4">
        <v>6</v>
      </c>
      <c r="S54" s="1">
        <v>5</v>
      </c>
      <c r="T54" s="2">
        <v>11</v>
      </c>
      <c r="U54" s="2">
        <f t="shared" si="1"/>
        <v>232</v>
      </c>
    </row>
    <row r="55" spans="1:21">
      <c r="A55" s="45">
        <v>49</v>
      </c>
      <c r="B55" s="4">
        <v>33732</v>
      </c>
      <c r="C55" s="1">
        <v>34460</v>
      </c>
      <c r="D55" s="2">
        <v>68192</v>
      </c>
      <c r="E55" s="1">
        <v>1353</v>
      </c>
      <c r="F55" s="1">
        <v>1009</v>
      </c>
      <c r="G55" s="2">
        <v>2362</v>
      </c>
      <c r="H55" s="4">
        <v>335</v>
      </c>
      <c r="I55" s="1">
        <v>210</v>
      </c>
      <c r="J55" s="2">
        <v>545</v>
      </c>
      <c r="K55" s="2">
        <f t="shared" si="0"/>
        <v>71099</v>
      </c>
      <c r="L55" s="4">
        <v>109</v>
      </c>
      <c r="M55" s="1">
        <v>97</v>
      </c>
      <c r="N55" s="2">
        <v>206</v>
      </c>
      <c r="O55" s="1">
        <v>6</v>
      </c>
      <c r="P55" s="1">
        <v>7</v>
      </c>
      <c r="Q55" s="1">
        <v>13</v>
      </c>
      <c r="R55" s="4">
        <v>4</v>
      </c>
      <c r="S55" s="1">
        <v>2</v>
      </c>
      <c r="T55" s="2">
        <v>6</v>
      </c>
      <c r="U55" s="2">
        <f t="shared" si="1"/>
        <v>225</v>
      </c>
    </row>
    <row r="56" spans="1:21">
      <c r="A56" s="45">
        <v>50</v>
      </c>
      <c r="B56" s="4">
        <v>34799</v>
      </c>
      <c r="C56" s="1">
        <v>35451</v>
      </c>
      <c r="D56" s="2">
        <v>70250</v>
      </c>
      <c r="E56" s="1">
        <v>1324</v>
      </c>
      <c r="F56" s="1">
        <v>1073</v>
      </c>
      <c r="G56" s="2">
        <v>2397</v>
      </c>
      <c r="H56" s="4">
        <v>312</v>
      </c>
      <c r="I56" s="1">
        <v>234</v>
      </c>
      <c r="J56" s="2">
        <v>546</v>
      </c>
      <c r="K56" s="2">
        <f t="shared" si="0"/>
        <v>73193</v>
      </c>
      <c r="L56" s="4">
        <v>105</v>
      </c>
      <c r="M56" s="1">
        <v>126</v>
      </c>
      <c r="N56" s="2">
        <v>231</v>
      </c>
      <c r="O56" s="1">
        <v>9</v>
      </c>
      <c r="P56" s="1">
        <v>6</v>
      </c>
      <c r="Q56" s="1">
        <v>15</v>
      </c>
      <c r="R56" s="4">
        <v>4</v>
      </c>
      <c r="S56" s="1">
        <v>4</v>
      </c>
      <c r="T56" s="2">
        <v>8</v>
      </c>
      <c r="U56" s="2">
        <f t="shared" si="1"/>
        <v>254</v>
      </c>
    </row>
    <row r="57" spans="1:21">
      <c r="A57" s="45">
        <v>51</v>
      </c>
      <c r="B57" s="4">
        <v>35915</v>
      </c>
      <c r="C57" s="1">
        <v>36544</v>
      </c>
      <c r="D57" s="2">
        <v>72459</v>
      </c>
      <c r="E57" s="1">
        <v>1430</v>
      </c>
      <c r="F57" s="1">
        <v>1175</v>
      </c>
      <c r="G57" s="2">
        <v>2605</v>
      </c>
      <c r="H57" s="4">
        <v>322</v>
      </c>
      <c r="I57" s="1">
        <v>237</v>
      </c>
      <c r="J57" s="2">
        <v>559</v>
      </c>
      <c r="K57" s="2">
        <f t="shared" si="0"/>
        <v>75623</v>
      </c>
      <c r="L57" s="4">
        <v>93</v>
      </c>
      <c r="M57" s="1">
        <v>112</v>
      </c>
      <c r="N57" s="2">
        <v>205</v>
      </c>
      <c r="O57" s="1">
        <v>6</v>
      </c>
      <c r="P57" s="1">
        <v>5</v>
      </c>
      <c r="Q57" s="1">
        <v>11</v>
      </c>
      <c r="R57" s="4">
        <v>4</v>
      </c>
      <c r="S57" s="1">
        <v>5</v>
      </c>
      <c r="T57" s="2">
        <v>9</v>
      </c>
      <c r="U57" s="2">
        <f t="shared" si="1"/>
        <v>225</v>
      </c>
    </row>
    <row r="58" spans="1:21">
      <c r="A58" s="45">
        <v>52</v>
      </c>
      <c r="B58" s="4">
        <v>35426</v>
      </c>
      <c r="C58" s="1">
        <v>36018</v>
      </c>
      <c r="D58" s="2">
        <v>71444</v>
      </c>
      <c r="E58" s="1">
        <v>1312</v>
      </c>
      <c r="F58" s="1">
        <v>1099</v>
      </c>
      <c r="G58" s="2">
        <v>2411</v>
      </c>
      <c r="H58" s="4">
        <v>330</v>
      </c>
      <c r="I58" s="1">
        <v>219</v>
      </c>
      <c r="J58" s="2">
        <v>549</v>
      </c>
      <c r="K58" s="2">
        <f t="shared" si="0"/>
        <v>74404</v>
      </c>
      <c r="L58" s="4">
        <v>117</v>
      </c>
      <c r="M58" s="1">
        <v>98</v>
      </c>
      <c r="N58" s="2">
        <v>215</v>
      </c>
      <c r="O58" s="1">
        <v>11</v>
      </c>
      <c r="P58" s="1">
        <v>8</v>
      </c>
      <c r="Q58" s="1">
        <v>19</v>
      </c>
      <c r="R58" s="4">
        <v>4</v>
      </c>
      <c r="S58" s="1">
        <v>3</v>
      </c>
      <c r="T58" s="2">
        <v>7</v>
      </c>
      <c r="U58" s="2">
        <f t="shared" si="1"/>
        <v>241</v>
      </c>
    </row>
    <row r="59" spans="1:21">
      <c r="A59" s="45">
        <v>53</v>
      </c>
      <c r="B59" s="4">
        <v>33727</v>
      </c>
      <c r="C59" s="1">
        <v>34672</v>
      </c>
      <c r="D59" s="2">
        <v>68399</v>
      </c>
      <c r="E59" s="1">
        <v>1246</v>
      </c>
      <c r="F59" s="1">
        <v>1086</v>
      </c>
      <c r="G59" s="2">
        <v>2332</v>
      </c>
      <c r="H59" s="4">
        <v>313</v>
      </c>
      <c r="I59" s="1">
        <v>244</v>
      </c>
      <c r="J59" s="2">
        <v>557</v>
      </c>
      <c r="K59" s="2">
        <f t="shared" si="0"/>
        <v>71288</v>
      </c>
      <c r="L59" s="4">
        <v>106</v>
      </c>
      <c r="M59" s="1">
        <v>112</v>
      </c>
      <c r="N59" s="2">
        <v>218</v>
      </c>
      <c r="O59" s="1">
        <v>5</v>
      </c>
      <c r="P59" s="1">
        <v>6</v>
      </c>
      <c r="Q59" s="1">
        <v>11</v>
      </c>
      <c r="R59" s="4">
        <v>4</v>
      </c>
      <c r="S59" s="1">
        <v>4</v>
      </c>
      <c r="T59" s="2">
        <v>8</v>
      </c>
      <c r="U59" s="2">
        <f t="shared" si="1"/>
        <v>237</v>
      </c>
    </row>
    <row r="60" spans="1:21">
      <c r="A60" s="45">
        <v>54</v>
      </c>
      <c r="B60" s="4">
        <v>34482</v>
      </c>
      <c r="C60" s="1">
        <v>36118</v>
      </c>
      <c r="D60" s="2">
        <v>70600</v>
      </c>
      <c r="E60" s="1">
        <v>1293</v>
      </c>
      <c r="F60" s="1">
        <v>1033</v>
      </c>
      <c r="G60" s="2">
        <v>2326</v>
      </c>
      <c r="H60" s="4">
        <v>298</v>
      </c>
      <c r="I60" s="1">
        <v>240</v>
      </c>
      <c r="J60" s="2">
        <v>538</v>
      </c>
      <c r="K60" s="2">
        <f t="shared" si="0"/>
        <v>73464</v>
      </c>
      <c r="L60" s="4">
        <v>99</v>
      </c>
      <c r="M60" s="1">
        <v>108</v>
      </c>
      <c r="N60" s="2">
        <v>207</v>
      </c>
      <c r="O60" s="1">
        <v>6</v>
      </c>
      <c r="P60" s="1">
        <v>5</v>
      </c>
      <c r="Q60" s="1">
        <v>11</v>
      </c>
      <c r="R60" s="4">
        <v>5</v>
      </c>
      <c r="S60" s="1">
        <v>2</v>
      </c>
      <c r="T60" s="2">
        <v>7</v>
      </c>
      <c r="U60" s="2">
        <f t="shared" si="1"/>
        <v>225</v>
      </c>
    </row>
    <row r="61" spans="1:21">
      <c r="A61" s="45">
        <v>55</v>
      </c>
      <c r="B61" s="4">
        <v>34514</v>
      </c>
      <c r="C61" s="1">
        <v>35904</v>
      </c>
      <c r="D61" s="2">
        <v>70418</v>
      </c>
      <c r="E61" s="1">
        <v>1210</v>
      </c>
      <c r="F61" s="1">
        <v>997</v>
      </c>
      <c r="G61" s="2">
        <v>2207</v>
      </c>
      <c r="H61" s="4">
        <v>294</v>
      </c>
      <c r="I61" s="1">
        <v>254</v>
      </c>
      <c r="J61" s="2">
        <v>548</v>
      </c>
      <c r="K61" s="2">
        <f t="shared" si="0"/>
        <v>73173</v>
      </c>
      <c r="L61" s="4">
        <v>99</v>
      </c>
      <c r="M61" s="1">
        <v>119</v>
      </c>
      <c r="N61" s="2">
        <v>218</v>
      </c>
      <c r="O61" s="1">
        <v>2</v>
      </c>
      <c r="P61" s="1">
        <v>3</v>
      </c>
      <c r="Q61" s="1">
        <v>5</v>
      </c>
      <c r="R61" s="4">
        <v>5</v>
      </c>
      <c r="S61" s="1">
        <v>3</v>
      </c>
      <c r="T61" s="2">
        <v>8</v>
      </c>
      <c r="U61" s="2">
        <f t="shared" si="1"/>
        <v>231</v>
      </c>
    </row>
    <row r="62" spans="1:21">
      <c r="A62" s="45">
        <v>56</v>
      </c>
      <c r="B62" s="4">
        <v>33859</v>
      </c>
      <c r="C62" s="1">
        <v>35359</v>
      </c>
      <c r="D62" s="2">
        <v>69218</v>
      </c>
      <c r="E62" s="1">
        <v>1211</v>
      </c>
      <c r="F62" s="1">
        <v>954</v>
      </c>
      <c r="G62" s="2">
        <v>2165</v>
      </c>
      <c r="H62" s="4">
        <v>251</v>
      </c>
      <c r="I62" s="1">
        <v>249</v>
      </c>
      <c r="J62" s="2">
        <v>500</v>
      </c>
      <c r="K62" s="2">
        <f t="shared" si="0"/>
        <v>71883</v>
      </c>
      <c r="L62" s="4">
        <v>105</v>
      </c>
      <c r="M62" s="1">
        <v>130</v>
      </c>
      <c r="N62" s="2">
        <v>235</v>
      </c>
      <c r="O62" s="1">
        <v>3</v>
      </c>
      <c r="P62" s="1">
        <v>7</v>
      </c>
      <c r="Q62" s="1">
        <v>10</v>
      </c>
      <c r="R62" s="4">
        <v>2</v>
      </c>
      <c r="S62" s="1">
        <v>2</v>
      </c>
      <c r="T62" s="2">
        <v>4</v>
      </c>
      <c r="U62" s="2">
        <f t="shared" si="1"/>
        <v>249</v>
      </c>
    </row>
    <row r="63" spans="1:21">
      <c r="A63" s="45">
        <v>57</v>
      </c>
      <c r="B63" s="4">
        <v>34675</v>
      </c>
      <c r="C63" s="1">
        <v>37022</v>
      </c>
      <c r="D63" s="2">
        <v>71697</v>
      </c>
      <c r="E63" s="1">
        <v>1267</v>
      </c>
      <c r="F63" s="1">
        <v>1069</v>
      </c>
      <c r="G63" s="2">
        <v>2336</v>
      </c>
      <c r="H63" s="4">
        <v>270</v>
      </c>
      <c r="I63" s="1">
        <v>234</v>
      </c>
      <c r="J63" s="2">
        <v>504</v>
      </c>
      <c r="K63" s="2">
        <f t="shared" si="0"/>
        <v>74537</v>
      </c>
      <c r="L63" s="4">
        <v>129</v>
      </c>
      <c r="M63" s="1">
        <v>129</v>
      </c>
      <c r="N63" s="2">
        <v>258</v>
      </c>
      <c r="O63" s="1">
        <v>10</v>
      </c>
      <c r="P63" s="1">
        <v>5</v>
      </c>
      <c r="Q63" s="1">
        <v>15</v>
      </c>
      <c r="R63" s="4">
        <v>3</v>
      </c>
      <c r="S63" s="1">
        <v>2</v>
      </c>
      <c r="T63" s="2">
        <v>5</v>
      </c>
      <c r="U63" s="2">
        <f t="shared" si="1"/>
        <v>278</v>
      </c>
    </row>
    <row r="64" spans="1:21">
      <c r="A64" s="45">
        <v>58</v>
      </c>
      <c r="B64" s="4">
        <v>35374</v>
      </c>
      <c r="C64" s="1">
        <v>37987</v>
      </c>
      <c r="D64" s="2">
        <v>73361</v>
      </c>
      <c r="E64" s="1">
        <v>1345</v>
      </c>
      <c r="F64" s="1">
        <v>1190</v>
      </c>
      <c r="G64" s="2">
        <v>2535</v>
      </c>
      <c r="H64" s="4">
        <v>226</v>
      </c>
      <c r="I64" s="1">
        <v>210</v>
      </c>
      <c r="J64" s="2">
        <v>436</v>
      </c>
      <c r="K64" s="2">
        <f t="shared" si="0"/>
        <v>76332</v>
      </c>
      <c r="L64" s="4">
        <v>102</v>
      </c>
      <c r="M64" s="1">
        <v>128</v>
      </c>
      <c r="N64" s="2">
        <v>230</v>
      </c>
      <c r="O64" s="1">
        <v>7</v>
      </c>
      <c r="P64" s="1">
        <v>5</v>
      </c>
      <c r="Q64" s="1">
        <v>12</v>
      </c>
      <c r="R64" s="4">
        <v>4</v>
      </c>
      <c r="S64" s="1">
        <v>3</v>
      </c>
      <c r="T64" s="2">
        <v>7</v>
      </c>
      <c r="U64" s="2">
        <f t="shared" si="1"/>
        <v>249</v>
      </c>
    </row>
    <row r="65" spans="1:21">
      <c r="A65" s="45">
        <v>59</v>
      </c>
      <c r="B65" s="4">
        <v>35238</v>
      </c>
      <c r="C65" s="1">
        <v>39155</v>
      </c>
      <c r="D65" s="2">
        <v>74393</v>
      </c>
      <c r="E65" s="1">
        <v>1310</v>
      </c>
      <c r="F65" s="1">
        <v>1256</v>
      </c>
      <c r="G65" s="2">
        <v>2566</v>
      </c>
      <c r="H65" s="4">
        <v>195</v>
      </c>
      <c r="I65" s="1">
        <v>195</v>
      </c>
      <c r="J65" s="2">
        <v>390</v>
      </c>
      <c r="K65" s="2">
        <f t="shared" si="0"/>
        <v>77349</v>
      </c>
      <c r="L65" s="4">
        <v>115</v>
      </c>
      <c r="M65" s="1">
        <v>155</v>
      </c>
      <c r="N65" s="2">
        <v>270</v>
      </c>
      <c r="O65" s="1">
        <v>6</v>
      </c>
      <c r="P65" s="1">
        <v>6</v>
      </c>
      <c r="Q65" s="1">
        <v>12</v>
      </c>
      <c r="R65" s="4">
        <v>2</v>
      </c>
      <c r="S65" s="1">
        <v>0</v>
      </c>
      <c r="T65" s="2">
        <v>2</v>
      </c>
      <c r="U65" s="2">
        <f t="shared" si="1"/>
        <v>284</v>
      </c>
    </row>
    <row r="66" spans="1:21">
      <c r="A66" s="45">
        <v>60</v>
      </c>
      <c r="B66" s="4">
        <v>34694</v>
      </c>
      <c r="C66" s="1">
        <v>38769</v>
      </c>
      <c r="D66" s="2">
        <v>73463</v>
      </c>
      <c r="E66" s="1">
        <v>1286</v>
      </c>
      <c r="F66" s="1">
        <v>1197</v>
      </c>
      <c r="G66" s="2">
        <v>2483</v>
      </c>
      <c r="H66" s="4">
        <v>187</v>
      </c>
      <c r="I66" s="1">
        <v>200</v>
      </c>
      <c r="J66" s="2">
        <v>387</v>
      </c>
      <c r="K66" s="2">
        <f t="shared" si="0"/>
        <v>76333</v>
      </c>
      <c r="L66" s="4">
        <v>117</v>
      </c>
      <c r="M66" s="1">
        <v>154</v>
      </c>
      <c r="N66" s="2">
        <v>271</v>
      </c>
      <c r="O66" s="1">
        <v>6</v>
      </c>
      <c r="P66" s="1">
        <v>13</v>
      </c>
      <c r="Q66" s="1">
        <v>19</v>
      </c>
      <c r="R66" s="4">
        <v>2</v>
      </c>
      <c r="S66" s="1">
        <v>3</v>
      </c>
      <c r="T66" s="2">
        <v>5</v>
      </c>
      <c r="U66" s="2">
        <f t="shared" si="1"/>
        <v>295</v>
      </c>
    </row>
    <row r="67" spans="1:21">
      <c r="A67" s="45">
        <v>61</v>
      </c>
      <c r="B67" s="4">
        <v>33468</v>
      </c>
      <c r="C67" s="1">
        <v>37608</v>
      </c>
      <c r="D67" s="2">
        <v>71076</v>
      </c>
      <c r="E67" s="1">
        <v>1280</v>
      </c>
      <c r="F67" s="1">
        <v>1219</v>
      </c>
      <c r="G67" s="2">
        <v>2499</v>
      </c>
      <c r="H67" s="4">
        <v>186</v>
      </c>
      <c r="I67" s="1">
        <v>173</v>
      </c>
      <c r="J67" s="2">
        <v>359</v>
      </c>
      <c r="K67" s="2">
        <f t="shared" si="0"/>
        <v>73934</v>
      </c>
      <c r="L67" s="4">
        <v>143</v>
      </c>
      <c r="M67" s="1">
        <v>168</v>
      </c>
      <c r="N67" s="2">
        <v>311</v>
      </c>
      <c r="O67" s="1">
        <v>7</v>
      </c>
      <c r="P67" s="1">
        <v>7</v>
      </c>
      <c r="Q67" s="1">
        <v>14</v>
      </c>
      <c r="R67" s="4">
        <v>3</v>
      </c>
      <c r="S67" s="1">
        <v>0</v>
      </c>
      <c r="T67" s="2">
        <v>3</v>
      </c>
      <c r="U67" s="2">
        <f t="shared" si="1"/>
        <v>328</v>
      </c>
    </row>
    <row r="68" spans="1:21">
      <c r="A68" s="45">
        <v>62</v>
      </c>
      <c r="B68" s="4">
        <v>32498</v>
      </c>
      <c r="C68" s="1">
        <v>36727</v>
      </c>
      <c r="D68" s="2">
        <v>69225</v>
      </c>
      <c r="E68" s="1">
        <v>1270</v>
      </c>
      <c r="F68" s="1">
        <v>1376</v>
      </c>
      <c r="G68" s="2">
        <v>2646</v>
      </c>
      <c r="H68" s="4">
        <v>168</v>
      </c>
      <c r="I68" s="1">
        <v>173</v>
      </c>
      <c r="J68" s="2">
        <v>341</v>
      </c>
      <c r="K68" s="2">
        <f t="shared" si="0"/>
        <v>72212</v>
      </c>
      <c r="L68" s="4">
        <v>156</v>
      </c>
      <c r="M68" s="1">
        <v>172</v>
      </c>
      <c r="N68" s="2">
        <v>328</v>
      </c>
      <c r="O68" s="1">
        <v>10</v>
      </c>
      <c r="P68" s="1">
        <v>8</v>
      </c>
      <c r="Q68" s="1">
        <v>18</v>
      </c>
      <c r="R68" s="4">
        <v>3</v>
      </c>
      <c r="S68" s="1">
        <v>1</v>
      </c>
      <c r="T68" s="2">
        <v>4</v>
      </c>
      <c r="U68" s="2">
        <f t="shared" si="1"/>
        <v>350</v>
      </c>
    </row>
    <row r="69" spans="1:21">
      <c r="A69" s="45">
        <v>63</v>
      </c>
      <c r="B69" s="4">
        <v>31604</v>
      </c>
      <c r="C69" s="1">
        <v>36865</v>
      </c>
      <c r="D69" s="2">
        <v>68469</v>
      </c>
      <c r="E69" s="1">
        <v>1257</v>
      </c>
      <c r="F69" s="1">
        <v>1381</v>
      </c>
      <c r="G69" s="2">
        <v>2638</v>
      </c>
      <c r="H69" s="4">
        <v>197</v>
      </c>
      <c r="I69" s="1">
        <v>176</v>
      </c>
      <c r="J69" s="2">
        <v>373</v>
      </c>
      <c r="K69" s="2">
        <f t="shared" si="0"/>
        <v>71480</v>
      </c>
      <c r="L69" s="4">
        <v>135</v>
      </c>
      <c r="M69" s="1">
        <v>156</v>
      </c>
      <c r="N69" s="2">
        <v>291</v>
      </c>
      <c r="O69" s="1">
        <v>9</v>
      </c>
      <c r="P69" s="1">
        <v>7</v>
      </c>
      <c r="Q69" s="1">
        <v>16</v>
      </c>
      <c r="R69" s="4">
        <v>1</v>
      </c>
      <c r="S69" s="1">
        <v>1</v>
      </c>
      <c r="T69" s="2">
        <v>2</v>
      </c>
      <c r="U69" s="2">
        <f t="shared" si="1"/>
        <v>309</v>
      </c>
    </row>
    <row r="70" spans="1:21">
      <c r="A70" s="45">
        <v>64</v>
      </c>
      <c r="B70" s="4">
        <v>30243</v>
      </c>
      <c r="C70" s="1">
        <v>35981</v>
      </c>
      <c r="D70" s="2">
        <v>66224</v>
      </c>
      <c r="E70" s="1">
        <v>1313</v>
      </c>
      <c r="F70" s="1">
        <v>1444</v>
      </c>
      <c r="G70" s="2">
        <v>2757</v>
      </c>
      <c r="H70" s="4">
        <v>158</v>
      </c>
      <c r="I70" s="1">
        <v>194</v>
      </c>
      <c r="J70" s="2">
        <v>352</v>
      </c>
      <c r="K70" s="2">
        <f t="shared" si="0"/>
        <v>69333</v>
      </c>
      <c r="L70" s="4">
        <v>131</v>
      </c>
      <c r="M70" s="1">
        <v>182</v>
      </c>
      <c r="N70" s="2">
        <v>313</v>
      </c>
      <c r="O70" s="1">
        <v>7</v>
      </c>
      <c r="P70" s="1">
        <v>5</v>
      </c>
      <c r="Q70" s="1">
        <v>12</v>
      </c>
      <c r="R70" s="4">
        <v>1</v>
      </c>
      <c r="S70" s="1">
        <v>1</v>
      </c>
      <c r="T70" s="2">
        <v>2</v>
      </c>
      <c r="U70" s="2">
        <f t="shared" si="1"/>
        <v>327</v>
      </c>
    </row>
    <row r="71" spans="1:21">
      <c r="A71" s="45" t="s">
        <v>5</v>
      </c>
      <c r="B71" s="4">
        <v>284589</v>
      </c>
      <c r="C71" s="1">
        <v>451190</v>
      </c>
      <c r="D71" s="2">
        <v>735779</v>
      </c>
      <c r="E71" s="1">
        <v>17060</v>
      </c>
      <c r="F71" s="1">
        <v>26450</v>
      </c>
      <c r="G71" s="2">
        <v>43510</v>
      </c>
      <c r="H71" s="4">
        <v>1764</v>
      </c>
      <c r="I71" s="1">
        <v>2883</v>
      </c>
      <c r="J71" s="2">
        <v>4647</v>
      </c>
      <c r="K71" s="2">
        <f>J71+G71+D71</f>
        <v>783936</v>
      </c>
      <c r="L71" s="4">
        <v>1365</v>
      </c>
      <c r="M71" s="1">
        <v>2218</v>
      </c>
      <c r="N71" s="2">
        <v>3583</v>
      </c>
      <c r="O71" s="1">
        <v>93</v>
      </c>
      <c r="P71" s="1">
        <v>189</v>
      </c>
      <c r="Q71" s="1">
        <v>282</v>
      </c>
      <c r="R71" s="4">
        <v>11</v>
      </c>
      <c r="S71" s="1">
        <v>20</v>
      </c>
      <c r="T71" s="2">
        <v>31</v>
      </c>
      <c r="U71" s="2">
        <f>T71+Q71+N71</f>
        <v>3896</v>
      </c>
    </row>
    <row r="72" spans="1:21">
      <c r="A72" s="45" t="s">
        <v>0</v>
      </c>
      <c r="B72" s="5">
        <v>2554304</v>
      </c>
      <c r="C72" s="60">
        <v>2690306</v>
      </c>
      <c r="D72" s="61">
        <v>5244610</v>
      </c>
      <c r="E72" s="60">
        <v>75608</v>
      </c>
      <c r="F72" s="60">
        <v>74909</v>
      </c>
      <c r="G72" s="61">
        <v>150517</v>
      </c>
      <c r="H72" s="5">
        <v>16170</v>
      </c>
      <c r="I72" s="60">
        <v>14955</v>
      </c>
      <c r="J72" s="61">
        <v>31125</v>
      </c>
      <c r="K72" s="2">
        <f>J72+G72+D72</f>
        <v>5426252</v>
      </c>
      <c r="L72" s="5">
        <v>9239</v>
      </c>
      <c r="M72" s="60">
        <v>10326</v>
      </c>
      <c r="N72" s="61">
        <v>19565</v>
      </c>
      <c r="O72" s="60">
        <v>413</v>
      </c>
      <c r="P72" s="60">
        <v>437</v>
      </c>
      <c r="Q72" s="60">
        <v>850</v>
      </c>
      <c r="R72" s="5">
        <v>198</v>
      </c>
      <c r="S72" s="60">
        <v>178</v>
      </c>
      <c r="T72" s="61">
        <v>376</v>
      </c>
      <c r="U72" s="2">
        <f>T72+Q72+N72</f>
        <v>20791</v>
      </c>
    </row>
  </sheetData>
  <mergeCells count="10">
    <mergeCell ref="U4:U5"/>
    <mergeCell ref="L3:U3"/>
    <mergeCell ref="B4:D4"/>
    <mergeCell ref="E4:G4"/>
    <mergeCell ref="H4:J4"/>
    <mergeCell ref="L4:N4"/>
    <mergeCell ref="O4:Q4"/>
    <mergeCell ref="R4:T4"/>
    <mergeCell ref="K4:K5"/>
    <mergeCell ref="B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04"/>
  <sheetViews>
    <sheetView workbookViewId="0"/>
  </sheetViews>
  <sheetFormatPr defaultRowHeight="15"/>
  <cols>
    <col min="1" max="1" width="5.28515625" style="12" bestFit="1" customWidth="1"/>
    <col min="2" max="3" width="8.42578125" style="3" customWidth="1"/>
  </cols>
  <sheetData>
    <row r="1" spans="1:15">
      <c r="A1" s="6" t="s">
        <v>19</v>
      </c>
      <c r="H1" s="6" t="s">
        <v>20</v>
      </c>
      <c r="O1" s="6" t="s">
        <v>21</v>
      </c>
    </row>
    <row r="36" spans="1:7">
      <c r="A36" s="7"/>
      <c r="B36" s="68" t="s">
        <v>6</v>
      </c>
      <c r="C36" s="69"/>
      <c r="D36" s="69"/>
      <c r="E36" s="69"/>
      <c r="F36" s="69"/>
      <c r="G36" s="70"/>
    </row>
    <row r="37" spans="1:7">
      <c r="A37" s="18"/>
      <c r="B37" s="71" t="s">
        <v>22</v>
      </c>
      <c r="C37" s="71"/>
      <c r="D37" s="71" t="s">
        <v>3</v>
      </c>
      <c r="E37" s="71"/>
      <c r="F37" s="71" t="s">
        <v>11</v>
      </c>
      <c r="G37" s="71"/>
    </row>
    <row r="38" spans="1:7">
      <c r="A38" s="17"/>
      <c r="B38" s="24" t="s">
        <v>9</v>
      </c>
      <c r="C38" s="24" t="s">
        <v>8</v>
      </c>
      <c r="D38" s="24" t="s">
        <v>9</v>
      </c>
      <c r="E38" s="24" t="s">
        <v>8</v>
      </c>
      <c r="F38" s="24" t="s">
        <v>9</v>
      </c>
      <c r="G38" s="24" t="s">
        <v>8</v>
      </c>
    </row>
    <row r="39" spans="1:7">
      <c r="A39" s="17">
        <v>0</v>
      </c>
      <c r="B39" s="20">
        <f>Data1!B6/Data1!$D$72*(-100)</f>
        <v>-0.54360572092109805</v>
      </c>
      <c r="C39" s="20">
        <f>Data1!C6/Data1!$D$72*(100)</f>
        <v>0.51149656504487462</v>
      </c>
      <c r="D39" s="20">
        <f>Data1!E6/Data1!$G$72*(-100)</f>
        <v>-0.23386062703880628</v>
      </c>
      <c r="E39" s="20">
        <f>Data1!F6/Data1!$G$72*(100)</f>
        <v>0.22190184497432186</v>
      </c>
      <c r="F39" s="28">
        <f>Data1!H6/Data1!$J$72*(-100)</f>
        <v>-0.13815261044176705</v>
      </c>
      <c r="G39" s="29">
        <f>Data1!I6/Data1!$J$72*(100)</f>
        <v>0.14457831325301204</v>
      </c>
    </row>
    <row r="40" spans="1:7">
      <c r="A40" s="17">
        <v>1</v>
      </c>
      <c r="B40" s="20">
        <f>Data1!B7/Data1!$D$72*(-100)</f>
        <v>-0.53201286654298408</v>
      </c>
      <c r="C40" s="20">
        <f>Data1!C7/Data1!$D$72*(100)</f>
        <v>0.51019999580521713</v>
      </c>
      <c r="D40" s="20">
        <f>Data1!E7/Data1!$G$72*(-100)</f>
        <v>-0.4218792561637556</v>
      </c>
      <c r="E40" s="20">
        <f>Data1!F7/Data1!$G$72*(100)</f>
        <v>0.43848867569776173</v>
      </c>
      <c r="F40" s="20">
        <f>Data1!H7/Data1!$J$72*(-100)</f>
        <v>-0.28915662650602408</v>
      </c>
      <c r="G40" s="25">
        <f>Data1!I7/Data1!$J$72*(100)</f>
        <v>0.23775100401606425</v>
      </c>
    </row>
    <row r="41" spans="1:7">
      <c r="A41" s="17">
        <v>2</v>
      </c>
      <c r="B41" s="20">
        <f>Data1!B8/Data1!$D$72*(-100)</f>
        <v>-0.53092603644503589</v>
      </c>
      <c r="C41" s="20">
        <f>Data1!C8/Data1!$D$72*(100)</f>
        <v>0.50627215369684309</v>
      </c>
      <c r="D41" s="20">
        <f>Data1!E8/Data1!$G$72*(-100)</f>
        <v>-0.45509809523176781</v>
      </c>
      <c r="E41" s="20">
        <f>Data1!F8/Data1!$G$72*(100)</f>
        <v>0.43649554535368101</v>
      </c>
      <c r="F41" s="20">
        <f>Data1!H8/Data1!$J$72*(-100)</f>
        <v>-0.32771084337349399</v>
      </c>
      <c r="G41" s="25">
        <f>Data1!I8/Data1!$J$72*(100)</f>
        <v>0.32449799196787149</v>
      </c>
    </row>
    <row r="42" spans="1:7">
      <c r="A42" s="17">
        <v>3</v>
      </c>
      <c r="B42" s="20">
        <f>Data1!B9/Data1!$D$72*(-100)</f>
        <v>-0.54078377610537287</v>
      </c>
      <c r="C42" s="20">
        <f>Data1!C9/Data1!$D$72*(100)</f>
        <v>0.50758779013120137</v>
      </c>
      <c r="D42" s="20">
        <f>Data1!E9/Data1!$G$72*(-100)</f>
        <v>-0.50426197705242592</v>
      </c>
      <c r="E42" s="20">
        <f>Data1!F9/Data1!$G$72*(100)</f>
        <v>0.48233754326753786</v>
      </c>
      <c r="F42" s="20">
        <f>Data1!H9/Data1!$J$72*(-100)</f>
        <v>-0.36626506024096384</v>
      </c>
      <c r="G42" s="25">
        <f>Data1!I9/Data1!$J$72*(100)</f>
        <v>0.30843373493975901</v>
      </c>
    </row>
    <row r="43" spans="1:7">
      <c r="A43" s="17">
        <v>4</v>
      </c>
      <c r="B43" s="20">
        <f>Data1!B10/Data1!$D$72*(-100)</f>
        <v>-0.58656411058210245</v>
      </c>
      <c r="C43" s="20">
        <f>Data1!C10/Data1!$D$72*(100)</f>
        <v>0.56086153212536294</v>
      </c>
      <c r="D43" s="20">
        <f>Data1!E10/Data1!$G$72*(-100)</f>
        <v>-0.35278407090229014</v>
      </c>
      <c r="E43" s="20">
        <f>Data1!F10/Data1!$G$72*(100)</f>
        <v>0.33750340493100445</v>
      </c>
      <c r="F43" s="20">
        <f>Data1!H10/Data1!$J$72*(-100)</f>
        <v>-0.33092369477911648</v>
      </c>
      <c r="G43" s="25">
        <f>Data1!I10/Data1!$J$72*(100)</f>
        <v>0.34056224899598392</v>
      </c>
    </row>
    <row r="44" spans="1:7">
      <c r="A44" s="17">
        <v>5</v>
      </c>
      <c r="B44" s="20">
        <f>Data1!B11/Data1!$D$72*(-100)</f>
        <v>-0.54434934151443104</v>
      </c>
      <c r="C44" s="20">
        <f>Data1!C11/Data1!$D$72*(100)</f>
        <v>0.53033495340930981</v>
      </c>
      <c r="D44" s="20">
        <f>Data1!E11/Data1!$G$72*(-100)</f>
        <v>-0.5261864108373141</v>
      </c>
      <c r="E44" s="20">
        <f>Data1!F11/Data1!$G$72*(100)</f>
        <v>0.50891261452194769</v>
      </c>
      <c r="F44" s="20">
        <f>Data1!H11/Data1!$J$72*(-100)</f>
        <v>-0.30200803212851407</v>
      </c>
      <c r="G44" s="25">
        <f>Data1!I11/Data1!$J$72*(100)</f>
        <v>0.31485943775100406</v>
      </c>
    </row>
    <row r="45" spans="1:7">
      <c r="A45" s="17">
        <v>6</v>
      </c>
      <c r="B45" s="20">
        <f>Data1!B12/Data1!$D$72*(-100)</f>
        <v>-0.56702023601373597</v>
      </c>
      <c r="C45" s="20">
        <f>Data1!C12/Data1!$D$72*(100)</f>
        <v>0.53145991789665969</v>
      </c>
      <c r="D45" s="20">
        <f>Data1!E12/Data1!$G$72*(-100)</f>
        <v>-0.63580857976175453</v>
      </c>
      <c r="E45" s="20">
        <f>Data1!F12/Data1!$G$72*(100)</f>
        <v>0.61056226207006525</v>
      </c>
      <c r="F45" s="20">
        <f>Data1!H12/Data1!$J$72*(-100)</f>
        <v>-0.51084337349397591</v>
      </c>
      <c r="G45" s="25">
        <f>Data1!I12/Data1!$J$72*(100)</f>
        <v>0.55261044176706819</v>
      </c>
    </row>
    <row r="46" spans="1:7">
      <c r="A46" s="17">
        <v>7</v>
      </c>
      <c r="B46" s="20">
        <f>Data1!B13/Data1!$D$72*(-100)</f>
        <v>-0.53744701703272502</v>
      </c>
      <c r="C46" s="20">
        <f>Data1!C13/Data1!$D$72*(100)</f>
        <v>0.50926570326487575</v>
      </c>
      <c r="D46" s="20">
        <f>Data1!E13/Data1!$G$72*(-100)</f>
        <v>-0.60325411747510249</v>
      </c>
      <c r="E46" s="20">
        <f>Data1!F13/Data1!$G$72*(100)</f>
        <v>0.58730907472245664</v>
      </c>
      <c r="F46" s="20">
        <f>Data1!H13/Data1!$J$72*(-100)</f>
        <v>-0.64578313253012054</v>
      </c>
      <c r="G46" s="25">
        <f>Data1!I13/Data1!$J$72*(100)</f>
        <v>0.48514056224899604</v>
      </c>
    </row>
    <row r="47" spans="1:7">
      <c r="A47" s="17">
        <v>8</v>
      </c>
      <c r="B47" s="20">
        <f>Data1!B14/Data1!$D$72*(-100)</f>
        <v>-0.5127931342845321</v>
      </c>
      <c r="C47" s="20">
        <f>Data1!C14/Data1!$D$72*(100)</f>
        <v>0.48798671397873244</v>
      </c>
      <c r="D47" s="20">
        <f>Data1!E14/Data1!$G$72*(-100)</f>
        <v>-0.57269278553253122</v>
      </c>
      <c r="E47" s="20">
        <f>Data1!F14/Data1!$G$72*(100)</f>
        <v>0.51157012164738869</v>
      </c>
      <c r="F47" s="20">
        <f>Data1!H14/Data1!$J$72*(-100)</f>
        <v>-0.52369477911646589</v>
      </c>
      <c r="G47" s="25">
        <f>Data1!I14/Data1!$J$72*(100)</f>
        <v>0.52048192771084334</v>
      </c>
    </row>
    <row r="48" spans="1:7">
      <c r="A48" s="17">
        <v>9</v>
      </c>
      <c r="B48" s="20">
        <f>Data1!B15/Data1!$D$72*(-100)</f>
        <v>-0.51227832002760931</v>
      </c>
      <c r="C48" s="20">
        <f>Data1!C15/Data1!$D$72*(100)</f>
        <v>0.48453555173787943</v>
      </c>
      <c r="D48" s="20">
        <f>Data1!E15/Data1!$G$72*(-100)</f>
        <v>-0.46506374695217151</v>
      </c>
      <c r="E48" s="20">
        <f>Data1!F15/Data1!$G$72*(100)</f>
        <v>0.42453676328919654</v>
      </c>
      <c r="F48" s="20">
        <f>Data1!H15/Data1!$J$72*(-100)</f>
        <v>-0.51405622489959835</v>
      </c>
      <c r="G48" s="25">
        <f>Data1!I15/Data1!$J$72*(100)</f>
        <v>0.46265060240963851</v>
      </c>
    </row>
    <row r="49" spans="1:7">
      <c r="A49" s="17">
        <v>10</v>
      </c>
      <c r="B49" s="20">
        <f>Data1!B16/Data1!$D$72*(-100)</f>
        <v>-0.5224602019978607</v>
      </c>
      <c r="C49" s="20">
        <f>Data1!C16/Data1!$D$72*(100)</f>
        <v>0.49248657192813189</v>
      </c>
      <c r="D49" s="20">
        <f>Data1!E16/Data1!$G$72*(-100)</f>
        <v>-0.32222273895971887</v>
      </c>
      <c r="E49" s="20">
        <f>Data1!F16/Data1!$G$72*(100)</f>
        <v>0.30096268195619102</v>
      </c>
      <c r="F49" s="20">
        <f>Data1!H16/Data1!$J$72*(-100)</f>
        <v>-0.52048192771084334</v>
      </c>
      <c r="G49" s="25">
        <f>Data1!I16/Data1!$J$72*(100)</f>
        <v>0.45301204819277108</v>
      </c>
    </row>
    <row r="50" spans="1:7">
      <c r="A50" s="17">
        <v>11</v>
      </c>
      <c r="B50" s="20">
        <f>Data1!B17/Data1!$D$72*(-100)</f>
        <v>-0.51841795672128144</v>
      </c>
      <c r="C50" s="20">
        <f>Data1!C17/Data1!$D$72*(100)</f>
        <v>0.49063705404214997</v>
      </c>
      <c r="D50" s="20">
        <f>Data1!E17/Data1!$G$72*(-100)</f>
        <v>-0.25711381438641484</v>
      </c>
      <c r="E50" s="20">
        <f>Data1!F17/Data1!$G$72*(100)</f>
        <v>0.25246317691689313</v>
      </c>
      <c r="F50" s="20">
        <f>Data1!H17/Data1!$J$72*(-100)</f>
        <v>-0.46586345381526101</v>
      </c>
      <c r="G50" s="25">
        <f>Data1!I17/Data1!$J$72*(100)</f>
        <v>0.42409638554216872</v>
      </c>
    </row>
    <row r="51" spans="1:7">
      <c r="A51" s="17">
        <v>12</v>
      </c>
      <c r="B51" s="20">
        <f>Data1!B18/Data1!$D$72*(-100)</f>
        <v>-0.49689109390402719</v>
      </c>
      <c r="C51" s="20">
        <f>Data1!C18/Data1!$D$72*(100)</f>
        <v>0.47078810435857005</v>
      </c>
      <c r="D51" s="20">
        <f>Data1!E18/Data1!$G$72*(-100)</f>
        <v>-0.21725120750480015</v>
      </c>
      <c r="E51" s="20">
        <f>Data1!F18/Data1!$G$72*(100)</f>
        <v>0.21193619325391816</v>
      </c>
      <c r="F51" s="20">
        <f>Data1!H18/Data1!$J$72*(-100)</f>
        <v>-0.42730923694779116</v>
      </c>
      <c r="G51" s="25">
        <f>Data1!I18/Data1!$J$72*(100)</f>
        <v>0.33413654618473898</v>
      </c>
    </row>
    <row r="52" spans="1:7">
      <c r="A52" s="17">
        <v>13</v>
      </c>
      <c r="B52" s="20">
        <f>Data1!B19/Data1!$D$72*(-100)</f>
        <v>-0.48812018434163834</v>
      </c>
      <c r="C52" s="20">
        <f>Data1!C19/Data1!$D$72*(100)</f>
        <v>0.4665170527455807</v>
      </c>
      <c r="D52" s="20">
        <f>Data1!E19/Data1!$G$72*(-100)</f>
        <v>-0.18403236843678789</v>
      </c>
      <c r="E52" s="20">
        <f>Data1!F19/Data1!$G$72*(100)</f>
        <v>0.17871735418590592</v>
      </c>
      <c r="F52" s="20">
        <f>Data1!H19/Data1!$J$72*(-100)</f>
        <v>-0.35020080321285141</v>
      </c>
      <c r="G52" s="25">
        <f>Data1!I19/Data1!$J$72*(100)</f>
        <v>0.3180722891566265</v>
      </c>
    </row>
    <row r="53" spans="1:7">
      <c r="A53" s="17">
        <v>14</v>
      </c>
      <c r="B53" s="20">
        <f>Data1!B20/Data1!$D$72*(-100)</f>
        <v>-0.50097147357000804</v>
      </c>
      <c r="C53" s="20">
        <f>Data1!C20/Data1!$D$72*(100)</f>
        <v>0.46836657063156267</v>
      </c>
      <c r="D53" s="20">
        <f>Data1!E20/Data1!$G$72*(-100)</f>
        <v>-0.17938173096726615</v>
      </c>
      <c r="E53" s="20">
        <f>Data1!F20/Data1!$G$72*(100)</f>
        <v>0.15479979005693709</v>
      </c>
      <c r="F53" s="20">
        <f>Data1!H20/Data1!$J$72*(-100)</f>
        <v>-0.34698795180722891</v>
      </c>
      <c r="G53" s="25">
        <f>Data1!I20/Data1!$J$72*(100)</f>
        <v>0.29236947791164658</v>
      </c>
    </row>
    <row r="54" spans="1:7">
      <c r="A54" s="17">
        <v>15</v>
      </c>
      <c r="B54" s="20">
        <f>Data1!B21/Data1!$D$72*(-100)</f>
        <v>-0.53147898509136049</v>
      </c>
      <c r="C54" s="20">
        <f>Data1!C21/Data1!$D$72*(100)</f>
        <v>0.50459424056316871</v>
      </c>
      <c r="D54" s="20">
        <f>Data1!E21/Data1!$G$72*(-100)</f>
        <v>-0.14948477580605513</v>
      </c>
      <c r="E54" s="20">
        <f>Data1!F21/Data1!$G$72*(100)</f>
        <v>0.15147790615013587</v>
      </c>
      <c r="F54" s="20">
        <f>Data1!H21/Data1!$J$72*(-100)</f>
        <v>-0.33092369477911648</v>
      </c>
      <c r="G54" s="25">
        <f>Data1!I21/Data1!$J$72*(100)</f>
        <v>0.30522088353413651</v>
      </c>
    </row>
    <row r="55" spans="1:7">
      <c r="A55" s="17">
        <v>16</v>
      </c>
      <c r="B55" s="20">
        <f>Data1!B22/Data1!$D$72*(-100)</f>
        <v>-0.53719914350161413</v>
      </c>
      <c r="C55" s="20">
        <f>Data1!C22/Data1!$D$72*(100)</f>
        <v>0.51828448635837554</v>
      </c>
      <c r="D55" s="20">
        <f>Data1!E22/Data1!$G$72*(-100)</f>
        <v>-0.1401835008670117</v>
      </c>
      <c r="E55" s="20">
        <f>Data1!F22/Data1!$G$72*(100)</f>
        <v>0.11493718317532239</v>
      </c>
      <c r="F55" s="20">
        <f>Data1!H22/Data1!$J$72*(-100)</f>
        <v>-0.3116465863453815</v>
      </c>
      <c r="G55" s="25">
        <f>Data1!I22/Data1!$J$72*(100)</f>
        <v>0.26024096385542167</v>
      </c>
    </row>
    <row r="56" spans="1:7">
      <c r="A56" s="17">
        <v>17</v>
      </c>
      <c r="B56" s="20">
        <f>Data1!B23/Data1!$D$72*(-100)</f>
        <v>-0.55060338137630827</v>
      </c>
      <c r="C56" s="20">
        <f>Data1!C23/Data1!$D$72*(100)</f>
        <v>0.5217737829886302</v>
      </c>
      <c r="D56" s="20">
        <f>Data1!E23/Data1!$G$72*(-100)</f>
        <v>-0.12888909558388753</v>
      </c>
      <c r="E56" s="20">
        <f>Data1!F23/Data1!$G$72*(100)</f>
        <v>0.11825906708212361</v>
      </c>
      <c r="F56" s="20">
        <f>Data1!H23/Data1!$J$72*(-100)</f>
        <v>-0.31485943775100406</v>
      </c>
      <c r="G56" s="25">
        <f>Data1!I23/Data1!$J$72*(100)</f>
        <v>0.30200803212851407</v>
      </c>
    </row>
    <row r="57" spans="1:7">
      <c r="A57" s="17">
        <v>18</v>
      </c>
      <c r="B57" s="20">
        <f>Data1!B24/Data1!$D$72*(-100)</f>
        <v>-0.56814520050108586</v>
      </c>
      <c r="C57" s="20">
        <f>Data1!C24/Data1!$D$72*(100)</f>
        <v>0.53767582336913511</v>
      </c>
      <c r="D57" s="20">
        <f>Data1!E24/Data1!$G$72*(-100)</f>
        <v>-0.13021784914660803</v>
      </c>
      <c r="E57" s="20">
        <f>Data1!F24/Data1!$G$72*(100)</f>
        <v>0.11493718317532239</v>
      </c>
      <c r="F57" s="20">
        <f>Data1!H24/Data1!$J$72*(-100)</f>
        <v>-0.32771084337349399</v>
      </c>
      <c r="G57" s="25">
        <f>Data1!I24/Data1!$J$72*(100)</f>
        <v>0.24738955823293174</v>
      </c>
    </row>
    <row r="58" spans="1:7">
      <c r="A58" s="17">
        <v>19</v>
      </c>
      <c r="B58" s="20">
        <f>Data1!B25/Data1!$D$72*(-100)</f>
        <v>-0.5818926478803953</v>
      </c>
      <c r="C58" s="20">
        <f>Data1!C25/Data1!$D$72*(100)</f>
        <v>0.54602725464810531</v>
      </c>
      <c r="D58" s="20">
        <f>Data1!E25/Data1!$G$72*(-100)</f>
        <v>-0.12490283489572605</v>
      </c>
      <c r="E58" s="20">
        <f>Data1!F25/Data1!$G$72*(100)</f>
        <v>0.10829341536171992</v>
      </c>
      <c r="F58" s="20">
        <f>Data1!H25/Data1!$J$72*(-100)</f>
        <v>-0.32449799196787149</v>
      </c>
      <c r="G58" s="25">
        <f>Data1!I25/Data1!$J$72*(100)</f>
        <v>0.33734939759036142</v>
      </c>
    </row>
    <row r="59" spans="1:7">
      <c r="A59" s="17">
        <v>20</v>
      </c>
      <c r="B59" s="20">
        <f>Data1!B26/Data1!$D$72*(-100)</f>
        <v>-0.58906191308791311</v>
      </c>
      <c r="C59" s="20">
        <f>Data1!C26/Data1!$D$72*(100)</f>
        <v>0.56250131086963562</v>
      </c>
      <c r="D59" s="20">
        <f>Data1!E26/Data1!$G$72*(-100)</f>
        <v>-0.14815602224333463</v>
      </c>
      <c r="E59" s="20">
        <f>Data1!F26/Data1!$G$72*(100)</f>
        <v>0.13287535627204899</v>
      </c>
      <c r="F59" s="20">
        <f>Data1!H26/Data1!$J$72*(-100)</f>
        <v>-0.33734939759036142</v>
      </c>
      <c r="G59" s="25">
        <f>Data1!I26/Data1!$J$72*(100)</f>
        <v>0.33092369477911648</v>
      </c>
    </row>
    <row r="60" spans="1:7">
      <c r="A60" s="17">
        <v>21</v>
      </c>
      <c r="B60" s="20">
        <f>Data1!B27/Data1!$D$72*(-100)</f>
        <v>-0.63110507740327693</v>
      </c>
      <c r="C60" s="20">
        <f>Data1!C27/Data1!$D$72*(100)</f>
        <v>0.60976888653303107</v>
      </c>
      <c r="D60" s="20">
        <f>Data1!E27/Data1!$G$72*(-100)</f>
        <v>-0.16675857212142151</v>
      </c>
      <c r="E60" s="20">
        <f>Data1!F27/Data1!$G$72*(100)</f>
        <v>0.17539547027910468</v>
      </c>
      <c r="F60" s="20">
        <f>Data1!H27/Data1!$J$72*(-100)</f>
        <v>-0.39196787148594375</v>
      </c>
      <c r="G60" s="25">
        <f>Data1!I27/Data1!$J$72*(100)</f>
        <v>0.35020080321285141</v>
      </c>
    </row>
    <row r="61" spans="1:7">
      <c r="A61" s="17">
        <v>22</v>
      </c>
      <c r="B61" s="20">
        <f>Data1!B28/Data1!$D$72*(-100)</f>
        <v>-0.69904149212238853</v>
      </c>
      <c r="C61" s="20">
        <f>Data1!C28/Data1!$D$72*(100)</f>
        <v>0.66468240727146533</v>
      </c>
      <c r="D61" s="20">
        <f>Data1!E28/Data1!$G$72*(-100)</f>
        <v>-0.21990871463024109</v>
      </c>
      <c r="E61" s="20">
        <f>Data1!F28/Data1!$G$72*(100)</f>
        <v>0.2039636718775952</v>
      </c>
      <c r="F61" s="20">
        <f>Data1!H28/Data1!$J$72*(-100)</f>
        <v>-0.39196787148594375</v>
      </c>
      <c r="G61" s="25">
        <f>Data1!I28/Data1!$J$72*(100)</f>
        <v>0.3566265060240964</v>
      </c>
    </row>
    <row r="62" spans="1:7">
      <c r="A62" s="17">
        <v>23</v>
      </c>
      <c r="B62" s="20">
        <f>Data1!B29/Data1!$D$72*(-100)</f>
        <v>-0.70518112881606076</v>
      </c>
      <c r="C62" s="20">
        <f>Data1!C29/Data1!$D$72*(100)</f>
        <v>0.67663753834889528</v>
      </c>
      <c r="D62" s="20">
        <f>Data1!E29/Data1!$G$72*(-100)</f>
        <v>-0.28501763920354511</v>
      </c>
      <c r="E62" s="20">
        <f>Data1!F29/Data1!$G$72*(100)</f>
        <v>0.25445630726097385</v>
      </c>
      <c r="F62" s="20">
        <f>Data1!H29/Data1!$J$72*(-100)</f>
        <v>-0.50441767068273091</v>
      </c>
      <c r="G62" s="25">
        <f>Data1!I29/Data1!$J$72*(100)</f>
        <v>0.51084337349397591</v>
      </c>
    </row>
    <row r="63" spans="1:7">
      <c r="A63" s="17">
        <v>24</v>
      </c>
      <c r="B63" s="20">
        <f>Data1!B30/Data1!$D$72*(-100)</f>
        <v>-0.73555516997450721</v>
      </c>
      <c r="C63" s="20">
        <f>Data1!C30/Data1!$D$72*(100)</f>
        <v>0.70924244128734071</v>
      </c>
      <c r="D63" s="20">
        <f>Data1!E30/Data1!$G$72*(-100)</f>
        <v>-0.33484589780556351</v>
      </c>
      <c r="E63" s="20">
        <f>Data1!F30/Data1!$G$72*(100)</f>
        <v>0.32222273895971887</v>
      </c>
      <c r="F63" s="20">
        <f>Data1!H30/Data1!$J$72*(-100)</f>
        <v>-0.57510040160642573</v>
      </c>
      <c r="G63" s="25">
        <f>Data1!I30/Data1!$J$72*(100)</f>
        <v>0.57831325301204817</v>
      </c>
    </row>
    <row r="64" spans="1:7">
      <c r="A64" s="17">
        <v>25</v>
      </c>
      <c r="B64" s="20">
        <f>Data1!B31/Data1!$D$72*(-100)</f>
        <v>-0.75037038025706393</v>
      </c>
      <c r="C64" s="20">
        <f>Data1!C31/Data1!$D$72*(100)</f>
        <v>0.71606849699024333</v>
      </c>
      <c r="D64" s="20">
        <f>Data1!E31/Data1!$G$72*(-100)</f>
        <v>-0.42652989363327731</v>
      </c>
      <c r="E64" s="20">
        <f>Data1!F31/Data1!$G$72*(100)</f>
        <v>0.38467415640758185</v>
      </c>
      <c r="F64" s="20">
        <f>Data1!H31/Data1!$J$72*(-100)</f>
        <v>-0.61365461847389557</v>
      </c>
      <c r="G64" s="25">
        <f>Data1!I31/Data1!$J$72*(100)</f>
        <v>0.59437751004016059</v>
      </c>
    </row>
    <row r="65" spans="1:7">
      <c r="A65" s="17">
        <v>26</v>
      </c>
      <c r="B65" s="20">
        <f>Data1!B32/Data1!$D$72*(-100)</f>
        <v>-0.74280070396082831</v>
      </c>
      <c r="C65" s="20">
        <f>Data1!C32/Data1!$D$72*(100)</f>
        <v>0.7185853666907549</v>
      </c>
      <c r="D65" s="20">
        <f>Data1!E32/Data1!$G$72*(-100)</f>
        <v>-0.48898131108114035</v>
      </c>
      <c r="E65" s="20">
        <f>Data1!F32/Data1!$G$72*(100)</f>
        <v>0.46174186304537029</v>
      </c>
      <c r="F65" s="20">
        <f>Data1!H32/Data1!$J$72*(-100)</f>
        <v>-0.6714859437751004</v>
      </c>
      <c r="G65" s="25">
        <f>Data1!I32/Data1!$J$72*(100)</f>
        <v>0.65542168674698797</v>
      </c>
    </row>
    <row r="66" spans="1:7">
      <c r="A66" s="17">
        <v>27</v>
      </c>
      <c r="B66" s="20">
        <f>Data1!B33/Data1!$D$72*(-100)</f>
        <v>-0.76520465773432145</v>
      </c>
      <c r="C66" s="20">
        <f>Data1!C33/Data1!$D$72*(100)</f>
        <v>0.74049357340202604</v>
      </c>
      <c r="D66" s="20">
        <f>Data1!E33/Data1!$G$72*(-100)</f>
        <v>-0.55475461243580459</v>
      </c>
      <c r="E66" s="20">
        <f>Data1!F33/Data1!$G$72*(100)</f>
        <v>0.47436502189121493</v>
      </c>
      <c r="F66" s="20">
        <f>Data1!H33/Data1!$J$72*(-100)</f>
        <v>-0.79357429718875505</v>
      </c>
      <c r="G66" s="25">
        <f>Data1!I33/Data1!$J$72*(100)</f>
        <v>0.636144578313253</v>
      </c>
    </row>
    <row r="67" spans="1:7">
      <c r="A67" s="17">
        <v>28</v>
      </c>
      <c r="B67" s="20">
        <f>Data1!B34/Data1!$D$72*(-100)</f>
        <v>-0.77044813627705389</v>
      </c>
      <c r="C67" s="20">
        <f>Data1!C34/Data1!$D$72*(100)</f>
        <v>0.74846366078697935</v>
      </c>
      <c r="D67" s="20">
        <f>Data1!E34/Data1!$G$72*(-100)</f>
        <v>-0.57269278553253122</v>
      </c>
      <c r="E67" s="20">
        <f>Data1!F34/Data1!$G$72*(100)</f>
        <v>0.49230319498794162</v>
      </c>
      <c r="F67" s="20">
        <f>Data1!H34/Data1!$J$72*(-100)</f>
        <v>-0.81606425702811258</v>
      </c>
      <c r="G67" s="25">
        <f>Data1!I34/Data1!$J$72*(100)</f>
        <v>0.75180722891566265</v>
      </c>
    </row>
    <row r="68" spans="1:7">
      <c r="A68" s="17">
        <v>29</v>
      </c>
      <c r="B68" s="20">
        <f>Data1!B35/Data1!$D$72*(-100)</f>
        <v>-0.79575030364507571</v>
      </c>
      <c r="C68" s="20">
        <f>Data1!C35/Data1!$D$72*(100)</f>
        <v>0.76552880004423585</v>
      </c>
      <c r="D68" s="20">
        <f>Data1!E35/Data1!$G$72*(-100)</f>
        <v>-0.60391849425646271</v>
      </c>
      <c r="E68" s="20">
        <f>Data1!F35/Data1!$G$72*(100)</f>
        <v>0.48100878970481736</v>
      </c>
      <c r="F68" s="20">
        <f>Data1!H35/Data1!$J$72*(-100)</f>
        <v>-0.79357429718875505</v>
      </c>
      <c r="G68" s="25">
        <f>Data1!I35/Data1!$J$72*(100)</f>
        <v>0.7903614457831325</v>
      </c>
    </row>
    <row r="69" spans="1:7">
      <c r="A69" s="17">
        <v>30</v>
      </c>
      <c r="B69" s="20">
        <f>Data1!B36/Data1!$D$72*(-100)</f>
        <v>-0.82343587035070298</v>
      </c>
      <c r="C69" s="20">
        <f>Data1!C36/Data1!$D$72*(100)</f>
        <v>0.78997294365071946</v>
      </c>
      <c r="D69" s="20">
        <f>Data1!E36/Data1!$G$72*(-100)</f>
        <v>-0.68895872227057409</v>
      </c>
      <c r="E69" s="20">
        <f>Data1!F36/Data1!$G$72*(100)</f>
        <v>0.52153577336779233</v>
      </c>
      <c r="F69" s="20">
        <f>Data1!H36/Data1!$J$72*(-100)</f>
        <v>-0.944578313253012</v>
      </c>
      <c r="G69" s="25">
        <f>Data1!I36/Data1!$J$72*(100)</f>
        <v>0.76465863453815253</v>
      </c>
    </row>
    <row r="70" spans="1:7">
      <c r="A70" s="17">
        <v>31</v>
      </c>
      <c r="B70" s="20">
        <f>Data1!B37/Data1!$D$72*(-100)</f>
        <v>-0.82425575972283927</v>
      </c>
      <c r="C70" s="20">
        <f>Data1!C37/Data1!$D$72*(100)</f>
        <v>0.79004921242952286</v>
      </c>
      <c r="D70" s="20">
        <f>Data1!E37/Data1!$G$72*(-100)</f>
        <v>-0.66504115814160525</v>
      </c>
      <c r="E70" s="20">
        <f>Data1!F37/Data1!$G$72*(100)</f>
        <v>0.52751516440003454</v>
      </c>
      <c r="F70" s="20">
        <f>Data1!H37/Data1!$J$72*(-100)</f>
        <v>-0.87710843373493974</v>
      </c>
      <c r="G70" s="25">
        <f>Data1!I37/Data1!$J$72*(100)</f>
        <v>0.83855421686746989</v>
      </c>
    </row>
    <row r="71" spans="1:7">
      <c r="A71" s="17">
        <v>32</v>
      </c>
      <c r="B71" s="20">
        <f>Data1!B38/Data1!$D$72*(-100)</f>
        <v>-0.82974711179668259</v>
      </c>
      <c r="C71" s="20">
        <f>Data1!C38/Data1!$D$72*(100)</f>
        <v>0.79018268279242887</v>
      </c>
      <c r="D71" s="20">
        <f>Data1!E38/Data1!$G$72*(-100)</f>
        <v>-0.65906176710936304</v>
      </c>
      <c r="E71" s="20">
        <f>Data1!F38/Data1!$G$72*(100)</f>
        <v>0.53814519290179852</v>
      </c>
      <c r="F71" s="20">
        <f>Data1!H38/Data1!$J$72*(-100)</f>
        <v>-1.0409638554216867</v>
      </c>
      <c r="G71" s="25">
        <f>Data1!I38/Data1!$J$72*(100)</f>
        <v>0.78072289156626506</v>
      </c>
    </row>
    <row r="72" spans="1:7">
      <c r="A72" s="17">
        <v>33</v>
      </c>
      <c r="B72" s="20">
        <f>Data1!B39/Data1!$D$72*(-100)</f>
        <v>-0.83735492248231991</v>
      </c>
      <c r="C72" s="20">
        <f>Data1!C39/Data1!$D$72*(100)</f>
        <v>0.78739887236610528</v>
      </c>
      <c r="D72" s="20">
        <f>Data1!E39/Data1!$G$72*(-100)</f>
        <v>-0.73945135765395276</v>
      </c>
      <c r="E72" s="20">
        <f>Data1!F39/Data1!$G$72*(100)</f>
        <v>0.49695383245746327</v>
      </c>
      <c r="F72" s="20">
        <f>Data1!H39/Data1!$J$72*(-100)</f>
        <v>-1.0184738955823291</v>
      </c>
      <c r="G72" s="25">
        <f>Data1!I39/Data1!$J$72*(100)</f>
        <v>0.84497991967871477</v>
      </c>
    </row>
    <row r="73" spans="1:7">
      <c r="A73" s="17">
        <v>34</v>
      </c>
      <c r="B73" s="20">
        <f>Data1!B40/Data1!$D$72*(-100)</f>
        <v>-0.83153942809856218</v>
      </c>
      <c r="C73" s="20">
        <f>Data1!C40/Data1!$D$72*(100)</f>
        <v>0.79805743420387787</v>
      </c>
      <c r="D73" s="20">
        <f>Data1!E40/Data1!$G$72*(-100)</f>
        <v>-0.68430808480105232</v>
      </c>
      <c r="E73" s="20">
        <f>Data1!F40/Data1!$G$72*(100)</f>
        <v>0.49363194855066206</v>
      </c>
      <c r="F73" s="20">
        <f>Data1!H40/Data1!$J$72*(-100)</f>
        <v>-1.0024096385542169</v>
      </c>
      <c r="G73" s="25">
        <f>Data1!I40/Data1!$J$72*(100)</f>
        <v>0.80963855421686737</v>
      </c>
    </row>
    <row r="74" spans="1:7">
      <c r="A74" s="17">
        <v>35</v>
      </c>
      <c r="B74" s="20">
        <f>Data1!B41/Data1!$D$72*(-100)</f>
        <v>-0.84757493884197299</v>
      </c>
      <c r="C74" s="20">
        <f>Data1!C41/Data1!$D$72*(100)</f>
        <v>0.79895359235481767</v>
      </c>
      <c r="D74" s="20">
        <f>Data1!E41/Data1!$G$72*(-100)</f>
        <v>-0.73214321305898999</v>
      </c>
      <c r="E74" s="20">
        <f>Data1!F41/Data1!$G$72*(100)</f>
        <v>0.46572812373353173</v>
      </c>
      <c r="F74" s="20">
        <f>Data1!H41/Data1!$J$72*(-100)</f>
        <v>-1.0698795180722893</v>
      </c>
      <c r="G74" s="25">
        <f>Data1!I41/Data1!$J$72*(100)</f>
        <v>0.77108433734939752</v>
      </c>
    </row>
    <row r="75" spans="1:7">
      <c r="A75" s="17">
        <v>36</v>
      </c>
      <c r="B75" s="20">
        <f>Data1!B42/Data1!$D$72*(-100)</f>
        <v>-0.8813620078518708</v>
      </c>
      <c r="C75" s="20">
        <f>Data1!C42/Data1!$D$72*(100)</f>
        <v>0.84566821937188852</v>
      </c>
      <c r="D75" s="20">
        <f>Data1!E42/Data1!$G$72*(-100)</f>
        <v>-0.78529335556780966</v>
      </c>
      <c r="E75" s="20">
        <f>Data1!F42/Data1!$G$72*(100)</f>
        <v>0.51422762877282968</v>
      </c>
      <c r="F75" s="20">
        <f>Data1!H42/Data1!$J$72*(-100)</f>
        <v>-1.1052208835341364</v>
      </c>
      <c r="G75" s="25">
        <f>Data1!I42/Data1!$J$72*(100)</f>
        <v>0.84176706827309244</v>
      </c>
    </row>
    <row r="76" spans="1:7">
      <c r="A76" s="17">
        <v>37</v>
      </c>
      <c r="B76" s="20">
        <f>Data1!B43/Data1!$D$72*(-100)</f>
        <v>-0.87581345419392476</v>
      </c>
      <c r="C76" s="20">
        <f>Data1!C43/Data1!$D$72*(100)</f>
        <v>0.83765999759753351</v>
      </c>
      <c r="D76" s="20">
        <f>Data1!E43/Data1!$G$72*(-100)</f>
        <v>-0.76137579143884082</v>
      </c>
      <c r="E76" s="20">
        <f>Data1!F43/Data1!$G$72*(100)</f>
        <v>0.50824823774058736</v>
      </c>
      <c r="F76" s="20">
        <f>Data1!H43/Data1!$J$72*(-100)</f>
        <v>-1.1084337349397591</v>
      </c>
      <c r="G76" s="25">
        <f>Data1!I43/Data1!$J$72*(100)</f>
        <v>0.76787148594377508</v>
      </c>
    </row>
    <row r="77" spans="1:7">
      <c r="A77" s="17">
        <v>38</v>
      </c>
      <c r="B77" s="20">
        <f>Data1!B44/Data1!$D$72*(-100)</f>
        <v>-0.87497449762708768</v>
      </c>
      <c r="C77" s="20">
        <f>Data1!C44/Data1!$D$72*(100)</f>
        <v>0.82915602876095651</v>
      </c>
      <c r="D77" s="20">
        <f>Data1!E44/Data1!$G$72*(-100)</f>
        <v>-0.80721778935269761</v>
      </c>
      <c r="E77" s="20">
        <f>Data1!F44/Data1!$G$72*(100)</f>
        <v>0.47968003614209692</v>
      </c>
      <c r="F77" s="20">
        <f>Data1!H44/Data1!$J$72*(-100)</f>
        <v>-1.1277108433734939</v>
      </c>
      <c r="G77" s="25">
        <f>Data1!I44/Data1!$J$72*(100)</f>
        <v>0.86746987951807231</v>
      </c>
    </row>
    <row r="78" spans="1:7">
      <c r="A78" s="17">
        <v>39</v>
      </c>
      <c r="B78" s="20">
        <f>Data1!B45/Data1!$D$72*(-100)</f>
        <v>-0.87384953313973768</v>
      </c>
      <c r="C78" s="20">
        <f>Data1!C45/Data1!$D$72*(100)</f>
        <v>0.82578113529890684</v>
      </c>
      <c r="D78" s="20">
        <f>Data1!E45/Data1!$G$72*(-100)</f>
        <v>-0.76536205212700226</v>
      </c>
      <c r="E78" s="20">
        <f>Data1!F45/Data1!$G$72*(100)</f>
        <v>0.49363194855066206</v>
      </c>
      <c r="F78" s="20">
        <f>Data1!H45/Data1!$J$72*(-100)</f>
        <v>-1.0313253012048191</v>
      </c>
      <c r="G78" s="25">
        <f>Data1!I45/Data1!$J$72*(100)</f>
        <v>0.82570281124497991</v>
      </c>
    </row>
    <row r="79" spans="1:7">
      <c r="A79" s="17">
        <v>40</v>
      </c>
      <c r="B79" s="20">
        <f>Data1!B46/Data1!$D$72*(-100)</f>
        <v>-0.84229332590983885</v>
      </c>
      <c r="C79" s="20">
        <f>Data1!C46/Data1!$D$72*(100)</f>
        <v>0.81575179088626237</v>
      </c>
      <c r="D79" s="20">
        <f>Data1!E46/Data1!$G$72*(-100)</f>
        <v>-0.82980659991894612</v>
      </c>
      <c r="E79" s="20">
        <f>Data1!F46/Data1!$G$72*(100)</f>
        <v>0.5035976002710657</v>
      </c>
      <c r="F79" s="20">
        <f>Data1!H46/Data1!$J$72*(-100)</f>
        <v>-1.0987951807228915</v>
      </c>
      <c r="G79" s="25">
        <f>Data1!I46/Data1!$J$72*(100)</f>
        <v>0.76787148594377508</v>
      </c>
    </row>
    <row r="80" spans="1:7">
      <c r="A80" s="17">
        <v>41</v>
      </c>
      <c r="B80" s="20">
        <f>Data1!B47/Data1!$D$72*(-100)</f>
        <v>-0.84410470940641924</v>
      </c>
      <c r="C80" s="20">
        <f>Data1!C47/Data1!$D$72*(100)</f>
        <v>0.80986002772370103</v>
      </c>
      <c r="D80" s="20">
        <f>Data1!E47/Data1!$G$72*(-100)</f>
        <v>-0.86435419254967882</v>
      </c>
      <c r="E80" s="20">
        <f>Data1!F47/Data1!$G$72*(100)</f>
        <v>0.54213145358995996</v>
      </c>
      <c r="F80" s="20">
        <f>Data1!H47/Data1!$J$72*(-100)</f>
        <v>-1.1084337349397591</v>
      </c>
      <c r="G80" s="25">
        <f>Data1!I47/Data1!$J$72*(100)</f>
        <v>0.8</v>
      </c>
    </row>
    <row r="81" spans="1:7">
      <c r="A81" s="17">
        <v>42</v>
      </c>
      <c r="B81" s="20">
        <f>Data1!B48/Data1!$D$72*(-100)</f>
        <v>-0.79321436674986323</v>
      </c>
      <c r="C81" s="20">
        <f>Data1!C48/Data1!$D$72*(100)</f>
        <v>0.77405183607551364</v>
      </c>
      <c r="D81" s="20">
        <f>Data1!E48/Data1!$G$72*(-100)</f>
        <v>-0.80921091969677839</v>
      </c>
      <c r="E81" s="20">
        <f>Data1!F48/Data1!$G$72*(100)</f>
        <v>0.5348233089949973</v>
      </c>
      <c r="F81" s="20">
        <f>Data1!H48/Data1!$J$72*(-100)</f>
        <v>-0.89959839357429716</v>
      </c>
      <c r="G81" s="25">
        <f>Data1!I48/Data1!$J$72*(100)</f>
        <v>0.86104417670682731</v>
      </c>
    </row>
    <row r="82" spans="1:7">
      <c r="A82" s="17">
        <v>43</v>
      </c>
      <c r="B82" s="20">
        <f>Data1!B49/Data1!$D$72*(-100)</f>
        <v>-0.74365872772236641</v>
      </c>
      <c r="C82" s="20">
        <f>Data1!C49/Data1!$D$72*(100)</f>
        <v>0.72972060839604846</v>
      </c>
      <c r="D82" s="20">
        <f>Data1!E49/Data1!$G$72*(-100)</f>
        <v>-0.79193712338141209</v>
      </c>
      <c r="E82" s="20">
        <f>Data1!F49/Data1!$G$72*(100)</f>
        <v>0.53150142508819598</v>
      </c>
      <c r="F82" s="20">
        <f>Data1!H49/Data1!$J$72*(-100)</f>
        <v>-1.0795180722891566</v>
      </c>
      <c r="G82" s="25">
        <f>Data1!I49/Data1!$J$72*(100)</f>
        <v>0.81285140562248992</v>
      </c>
    </row>
    <row r="83" spans="1:7">
      <c r="A83" s="17">
        <v>44</v>
      </c>
      <c r="B83" s="20">
        <f>Data1!B50/Data1!$D$72*(-100)</f>
        <v>-0.7006622036719603</v>
      </c>
      <c r="C83" s="20">
        <f>Data1!C50/Data1!$D$72*(100)</f>
        <v>0.68517964157487399</v>
      </c>
      <c r="D83" s="20">
        <f>Data1!E50/Data1!$G$72*(-100)</f>
        <v>-0.77997834131692767</v>
      </c>
      <c r="E83" s="20">
        <f>Data1!F50/Data1!$G$72*(100)</f>
        <v>0.56405588737484802</v>
      </c>
      <c r="F83" s="20">
        <f>Data1!H50/Data1!$J$72*(-100)</f>
        <v>-0.9927710843373494</v>
      </c>
      <c r="G83" s="25">
        <f>Data1!I50/Data1!$J$72*(100)</f>
        <v>0.85461847389558232</v>
      </c>
    </row>
    <row r="84" spans="1:7">
      <c r="A84" s="17">
        <v>45</v>
      </c>
      <c r="B84" s="20">
        <f>Data1!B51/Data1!$D$72*(-100)</f>
        <v>-0.675569775445648</v>
      </c>
      <c r="C84" s="20">
        <f>Data1!C51/Data1!$D$72*(100)</f>
        <v>0.66475867605026873</v>
      </c>
      <c r="D84" s="20">
        <f>Data1!E51/Data1!$G$72*(-100)</f>
        <v>-0.81253280360357971</v>
      </c>
      <c r="E84" s="20">
        <f>Data1!F51/Data1!$G$72*(100)</f>
        <v>0.57535029265797211</v>
      </c>
      <c r="F84" s="20">
        <f>Data1!H51/Data1!$J$72*(-100)</f>
        <v>-1.1180722891566266</v>
      </c>
      <c r="G84" s="25">
        <f>Data1!I51/Data1!$J$72*(100)</f>
        <v>0.77429718875502007</v>
      </c>
    </row>
    <row r="85" spans="1:7">
      <c r="A85" s="17">
        <v>46</v>
      </c>
      <c r="B85" s="20">
        <f>Data1!B52/Data1!$D$72*(-100)</f>
        <v>-0.66033508687967268</v>
      </c>
      <c r="C85" s="20">
        <f>Data1!C52/Data1!$D$72*(100)</f>
        <v>0.65270820899933457</v>
      </c>
      <c r="D85" s="20">
        <f>Data1!E52/Data1!$G$72*(-100)</f>
        <v>-0.85505291761063529</v>
      </c>
      <c r="E85" s="20">
        <f>Data1!F52/Data1!$G$72*(100)</f>
        <v>0.63315107263631343</v>
      </c>
      <c r="F85" s="20">
        <f>Data1!H52/Data1!$J$72*(-100)</f>
        <v>-1.0409638554216867</v>
      </c>
      <c r="G85" s="25">
        <f>Data1!I52/Data1!$J$72*(100)</f>
        <v>0.77108433734939752</v>
      </c>
    </row>
    <row r="86" spans="1:7">
      <c r="A86" s="17">
        <v>47</v>
      </c>
      <c r="B86" s="20">
        <f>Data1!B53/Data1!$D$72*(-100)</f>
        <v>-0.62260110856669992</v>
      </c>
      <c r="C86" s="20">
        <f>Data1!C53/Data1!$D$72*(100)</f>
        <v>0.6244887608420836</v>
      </c>
      <c r="D86" s="20">
        <f>Data1!E53/Data1!$G$72*(-100)</f>
        <v>-0.84176538198343054</v>
      </c>
      <c r="E86" s="20">
        <f>Data1!F53/Data1!$G$72*(100)</f>
        <v>0.62783605838543155</v>
      </c>
      <c r="F86" s="20">
        <f>Data1!H53/Data1!$J$72*(-100)</f>
        <v>-1.0859437751004015</v>
      </c>
      <c r="G86" s="25">
        <f>Data1!I53/Data1!$J$72*(100)</f>
        <v>0.68433734939759039</v>
      </c>
    </row>
    <row r="87" spans="1:7">
      <c r="A87" s="17">
        <v>48</v>
      </c>
      <c r="B87" s="20">
        <f>Data1!B54/Data1!$D$72*(-100)</f>
        <v>-0.62898861879148305</v>
      </c>
      <c r="C87" s="20">
        <f>Data1!C54/Data1!$D$72*(100)</f>
        <v>0.62769204955182556</v>
      </c>
      <c r="D87" s="20">
        <f>Data1!E54/Data1!$G$72*(-100)</f>
        <v>-0.86169668542423783</v>
      </c>
      <c r="E87" s="20">
        <f>Data1!F54/Data1!$G$72*(100)</f>
        <v>0.66437678136024503</v>
      </c>
      <c r="F87" s="20">
        <f>Data1!H54/Data1!$J$72*(-100)</f>
        <v>-0.98955823293172696</v>
      </c>
      <c r="G87" s="25">
        <f>Data1!I54/Data1!$J$72*(100)</f>
        <v>0.76787148594377508</v>
      </c>
    </row>
    <row r="88" spans="1:7">
      <c r="A88" s="17">
        <v>49</v>
      </c>
      <c r="B88" s="20">
        <f>Data1!B55/Data1!$D$72*(-100)</f>
        <v>-0.64317461164891188</v>
      </c>
      <c r="C88" s="20">
        <f>Data1!C55/Data1!$D$72*(100)</f>
        <v>0.65705552939112721</v>
      </c>
      <c r="D88" s="20">
        <f>Data1!E55/Data1!$G$72*(-100)</f>
        <v>-0.89890178518041153</v>
      </c>
      <c r="E88" s="20">
        <f>Data1!F55/Data1!$G$72*(100)</f>
        <v>0.67035617239248724</v>
      </c>
      <c r="F88" s="20">
        <f>Data1!H55/Data1!$J$72*(-100)</f>
        <v>-1.0763052208835342</v>
      </c>
      <c r="G88" s="25">
        <f>Data1!I55/Data1!$J$72*(100)</f>
        <v>0.67469879518072284</v>
      </c>
    </row>
    <row r="89" spans="1:7">
      <c r="A89" s="17">
        <v>50</v>
      </c>
      <c r="B89" s="20">
        <f>Data1!B56/Data1!$D$72*(-100)</f>
        <v>-0.66351930839471385</v>
      </c>
      <c r="C89" s="20">
        <f>Data1!C56/Data1!$D$72*(100)</f>
        <v>0.67595111933966501</v>
      </c>
      <c r="D89" s="20">
        <f>Data1!E56/Data1!$G$72*(-100)</f>
        <v>-0.87963485852096435</v>
      </c>
      <c r="E89" s="20">
        <f>Data1!F56/Data1!$G$72*(100)</f>
        <v>0.71287628639954292</v>
      </c>
      <c r="F89" s="20">
        <f>Data1!H56/Data1!$J$72*(-100)</f>
        <v>-1.0024096385542169</v>
      </c>
      <c r="G89" s="25">
        <f>Data1!I56/Data1!$J$72*(100)</f>
        <v>0.75180722891566265</v>
      </c>
    </row>
    <row r="90" spans="1:7">
      <c r="A90" s="17">
        <v>51</v>
      </c>
      <c r="B90" s="20">
        <f>Data1!B57/Data1!$D$72*(-100)</f>
        <v>-0.68479829768085709</v>
      </c>
      <c r="C90" s="20">
        <f>Data1!C57/Data1!$D$72*(100)</f>
        <v>0.69679156314768875</v>
      </c>
      <c r="D90" s="20">
        <f>Data1!E57/Data1!$G$72*(-100)</f>
        <v>-0.95005879734515031</v>
      </c>
      <c r="E90" s="20">
        <f>Data1!F57/Data1!$G$72*(100)</f>
        <v>0.78064271809828789</v>
      </c>
      <c r="F90" s="20">
        <f>Data1!H57/Data1!$J$72*(-100)</f>
        <v>-1.0345381526104418</v>
      </c>
      <c r="G90" s="25">
        <f>Data1!I57/Data1!$J$72*(100)</f>
        <v>0.76144578313253009</v>
      </c>
    </row>
    <row r="91" spans="1:7">
      <c r="A91" s="17">
        <v>52</v>
      </c>
      <c r="B91" s="20">
        <f>Data1!B58/Data1!$D$72*(-100)</f>
        <v>-0.67547443947214381</v>
      </c>
      <c r="C91" s="20">
        <f>Data1!C58/Data1!$D$72*(100)</f>
        <v>0.68676221873504417</v>
      </c>
      <c r="D91" s="20">
        <f>Data1!E58/Data1!$G$72*(-100)</f>
        <v>-0.87166233714464147</v>
      </c>
      <c r="E91" s="20">
        <f>Data1!F58/Data1!$G$72*(100)</f>
        <v>0.73015008271490933</v>
      </c>
      <c r="F91" s="20">
        <f>Data1!H58/Data1!$J$72*(-100)</f>
        <v>-1.0602409638554215</v>
      </c>
      <c r="G91" s="25">
        <f>Data1!I58/Data1!$J$72*(100)</f>
        <v>0.70361445783132537</v>
      </c>
    </row>
    <row r="92" spans="1:7">
      <c r="A92" s="17">
        <v>53</v>
      </c>
      <c r="B92" s="20">
        <f>Data1!B59/Data1!$D$72*(-100)</f>
        <v>-0.64307927567540768</v>
      </c>
      <c r="C92" s="20">
        <f>Data1!C59/Data1!$D$72*(100)</f>
        <v>0.66109777466770647</v>
      </c>
      <c r="D92" s="20">
        <f>Data1!E59/Data1!$G$72*(-100)</f>
        <v>-0.82781346957486523</v>
      </c>
      <c r="E92" s="20">
        <f>Data1!F59/Data1!$G$72*(100)</f>
        <v>0.72151318455722613</v>
      </c>
      <c r="F92" s="20">
        <f>Data1!H59/Data1!$J$72*(-100)</f>
        <v>-1.0056224899598394</v>
      </c>
      <c r="G92" s="25">
        <f>Data1!I59/Data1!$J$72*(100)</f>
        <v>0.78393574297188751</v>
      </c>
    </row>
    <row r="93" spans="1:7">
      <c r="A93" s="17">
        <v>54</v>
      </c>
      <c r="B93" s="20">
        <f>Data1!B60/Data1!$D$72*(-100)</f>
        <v>-0.65747500767454592</v>
      </c>
      <c r="C93" s="20">
        <f>Data1!C60/Data1!$D$72*(100)</f>
        <v>0.68866893820512864</v>
      </c>
      <c r="D93" s="20">
        <f>Data1!E60/Data1!$G$72*(-100)</f>
        <v>-0.85903917829879695</v>
      </c>
      <c r="E93" s="20">
        <f>Data1!F60/Data1!$G$72*(100)</f>
        <v>0.68630121514513309</v>
      </c>
      <c r="F93" s="20">
        <f>Data1!H60/Data1!$J$72*(-100)</f>
        <v>-0.95742971887550188</v>
      </c>
      <c r="G93" s="25">
        <f>Data1!I60/Data1!$J$72*(100)</f>
        <v>0.77108433734939752</v>
      </c>
    </row>
    <row r="94" spans="1:7">
      <c r="A94" s="17">
        <v>55</v>
      </c>
      <c r="B94" s="20">
        <f>Data1!B61/Data1!$D$72*(-100)</f>
        <v>-0.65808515790497291</v>
      </c>
      <c r="C94" s="20">
        <f>Data1!C61/Data1!$D$72*(100)</f>
        <v>0.6845885585391478</v>
      </c>
      <c r="D94" s="20">
        <f>Data1!E61/Data1!$G$72*(-100)</f>
        <v>-0.80389590544589651</v>
      </c>
      <c r="E94" s="20">
        <f>Data1!F61/Data1!$G$72*(100)</f>
        <v>0.66238365101616425</v>
      </c>
      <c r="F94" s="20">
        <f>Data1!H61/Data1!$J$72*(-100)</f>
        <v>-0.944578313253012</v>
      </c>
      <c r="G94" s="25">
        <f>Data1!I61/Data1!$J$72*(100)</f>
        <v>0.81606425702811258</v>
      </c>
    </row>
    <row r="95" spans="1:7">
      <c r="A95" s="17">
        <v>56</v>
      </c>
      <c r="B95" s="20">
        <f>Data1!B62/Data1!$D$72*(-100)</f>
        <v>-0.64559614537591936</v>
      </c>
      <c r="C95" s="20">
        <f>Data1!C62/Data1!$D$72*(100)</f>
        <v>0.67419693742718723</v>
      </c>
      <c r="D95" s="20">
        <f>Data1!E62/Data1!$G$72*(-100)</f>
        <v>-0.80456028222725662</v>
      </c>
      <c r="E95" s="20">
        <f>Data1!F62/Data1!$G$72*(100)</f>
        <v>0.63381544941767376</v>
      </c>
      <c r="F95" s="20">
        <f>Data1!H62/Data1!$J$72*(-100)</f>
        <v>-0.80642570281124504</v>
      </c>
      <c r="G95" s="25">
        <f>Data1!I62/Data1!$J$72*(100)</f>
        <v>0.8</v>
      </c>
    </row>
    <row r="96" spans="1:7">
      <c r="A96" s="17">
        <v>57</v>
      </c>
      <c r="B96" s="20">
        <f>Data1!B63/Data1!$D$72*(-100)</f>
        <v>-0.66115497625180897</v>
      </c>
      <c r="C96" s="20">
        <f>Data1!C63/Data1!$D$72*(100)</f>
        <v>0.70590568221469274</v>
      </c>
      <c r="D96" s="20">
        <f>Data1!E63/Data1!$G$72*(-100)</f>
        <v>-0.84176538198343054</v>
      </c>
      <c r="E96" s="20">
        <f>Data1!F63/Data1!$G$72*(100)</f>
        <v>0.71021877927410193</v>
      </c>
      <c r="F96" s="20">
        <f>Data1!H63/Data1!$J$72*(-100)</f>
        <v>-0.86746987951807231</v>
      </c>
      <c r="G96" s="25">
        <f>Data1!I63/Data1!$J$72*(100)</f>
        <v>0.75180722891566265</v>
      </c>
    </row>
    <row r="97" spans="1:7">
      <c r="A97" s="17">
        <v>58</v>
      </c>
      <c r="B97" s="20">
        <f>Data1!B64/Data1!$D$72*(-100)</f>
        <v>-0.67448294534769981</v>
      </c>
      <c r="C97" s="20">
        <f>Data1!C64/Data1!$D$72*(100)</f>
        <v>0.72430552510100843</v>
      </c>
      <c r="D97" s="20">
        <f>Data1!E64/Data1!$G$72*(-100)</f>
        <v>-0.89358677092952965</v>
      </c>
      <c r="E97" s="20">
        <f>Data1!F64/Data1!$G$72*(100)</f>
        <v>0.79060836981869154</v>
      </c>
      <c r="F97" s="20">
        <f>Data1!H64/Data1!$J$72*(-100)</f>
        <v>-0.72610441767068279</v>
      </c>
      <c r="G97" s="25">
        <f>Data1!I64/Data1!$J$72*(100)</f>
        <v>0.67469879518072284</v>
      </c>
    </row>
    <row r="98" spans="1:7">
      <c r="A98" s="17">
        <v>59</v>
      </c>
      <c r="B98" s="20">
        <f>Data1!B65/Data1!$D$72*(-100)</f>
        <v>-0.67188980686838484</v>
      </c>
      <c r="C98" s="20">
        <f>Data1!C65/Data1!$D$72*(100)</f>
        <v>0.74657600851159567</v>
      </c>
      <c r="D98" s="20">
        <f>Data1!E65/Data1!$G$72*(-100)</f>
        <v>-0.87033358358192103</v>
      </c>
      <c r="E98" s="20">
        <f>Data1!F65/Data1!$G$72*(100)</f>
        <v>0.83445723738846778</v>
      </c>
      <c r="F98" s="20">
        <f>Data1!H65/Data1!$J$72*(-100)</f>
        <v>-0.62650602409638545</v>
      </c>
      <c r="G98" s="25">
        <f>Data1!I65/Data1!$J$72*(100)</f>
        <v>0.62650602409638545</v>
      </c>
    </row>
    <row r="99" spans="1:7">
      <c r="A99" s="17">
        <v>60</v>
      </c>
      <c r="B99" s="20">
        <f>Data1!B66/Data1!$D$72*(-100)</f>
        <v>-0.66151725295112507</v>
      </c>
      <c r="C99" s="20">
        <f>Data1!C66/Data1!$D$72*(100)</f>
        <v>0.73921607135706946</v>
      </c>
      <c r="D99" s="20">
        <f>Data1!E66/Data1!$G$72*(-100)</f>
        <v>-0.85438854082927518</v>
      </c>
      <c r="E99" s="20">
        <f>Data1!F66/Data1!$G$72*(100)</f>
        <v>0.7952590072882133</v>
      </c>
      <c r="F99" s="20">
        <f>Data1!H66/Data1!$J$72*(-100)</f>
        <v>-0.60080321285140559</v>
      </c>
      <c r="G99" s="25">
        <f>Data1!I66/Data1!$J$72*(100)</f>
        <v>0.64257028112449799</v>
      </c>
    </row>
    <row r="100" spans="1:7">
      <c r="A100" s="17">
        <v>61</v>
      </c>
      <c r="B100" s="20">
        <f>Data1!B67/Data1!$D$72*(-100)</f>
        <v>-0.63814087224788885</v>
      </c>
      <c r="C100" s="20">
        <f>Data1!C67/Data1!$D$72*(100)</f>
        <v>0.71707905830938812</v>
      </c>
      <c r="D100" s="20">
        <f>Data1!E67/Data1!$G$72*(-100)</f>
        <v>-0.85040228014111374</v>
      </c>
      <c r="E100" s="20">
        <f>Data1!F67/Data1!$G$72*(100)</f>
        <v>0.80987529647813872</v>
      </c>
      <c r="F100" s="20">
        <f>Data1!H67/Data1!$J$72*(-100)</f>
        <v>-0.59759036144578315</v>
      </c>
      <c r="G100" s="25">
        <f>Data1!I67/Data1!$J$72*(100)</f>
        <v>0.55582329317269086</v>
      </c>
    </row>
    <row r="101" spans="1:7">
      <c r="A101" s="17">
        <v>62</v>
      </c>
      <c r="B101" s="20">
        <f>Data1!B68/Data1!$D$72*(-100)</f>
        <v>-0.61964569338806896</v>
      </c>
      <c r="C101" s="20">
        <f>Data1!C68/Data1!$D$72*(100)</f>
        <v>0.70028085977794341</v>
      </c>
      <c r="D101" s="20">
        <f>Data1!E68/Data1!$G$72*(-100)</f>
        <v>-0.8437585123275112</v>
      </c>
      <c r="E101" s="20">
        <f>Data1!F68/Data1!$G$72*(100)</f>
        <v>0.91418245115169705</v>
      </c>
      <c r="F101" s="20">
        <f>Data1!H68/Data1!$J$72*(-100)</f>
        <v>-0.53975903614457832</v>
      </c>
      <c r="G101" s="25">
        <f>Data1!I68/Data1!$J$72*(100)</f>
        <v>0.55582329317269086</v>
      </c>
    </row>
    <row r="102" spans="1:7">
      <c r="A102" s="17">
        <v>63</v>
      </c>
      <c r="B102" s="20">
        <f>Data1!B69/Data1!$D$72*(-100)</f>
        <v>-0.60259962132551326</v>
      </c>
      <c r="C102" s="20">
        <f>Data1!C69/Data1!$D$72*(100)</f>
        <v>0.70291213264666008</v>
      </c>
      <c r="D102" s="20">
        <f>Data1!E69/Data1!$G$72*(-100)</f>
        <v>-0.835121614169828</v>
      </c>
      <c r="E102" s="20">
        <f>Data1!F69/Data1!$G$72*(100)</f>
        <v>0.91750433505849838</v>
      </c>
      <c r="F102" s="20">
        <f>Data1!H69/Data1!$J$72*(-100)</f>
        <v>-0.63293172690763055</v>
      </c>
      <c r="G102" s="25">
        <f>Data1!I69/Data1!$J$72*(100)</f>
        <v>0.56546184738955829</v>
      </c>
    </row>
    <row r="103" spans="1:7">
      <c r="A103" s="17">
        <v>64</v>
      </c>
      <c r="B103" s="20">
        <f>Data1!B70/Data1!$D$72*(-100)</f>
        <v>-0.57664916933766286</v>
      </c>
      <c r="C103" s="20">
        <f>Data1!C70/Data1!$D$72*(100)</f>
        <v>0.68605673253111288</v>
      </c>
      <c r="D103" s="20">
        <f>Data1!E70/Data1!$G$72*(-100)</f>
        <v>-0.8723267139260017</v>
      </c>
      <c r="E103" s="20">
        <f>Data1!F70/Data1!$G$72*(100)</f>
        <v>0.95936007228419384</v>
      </c>
      <c r="F103" s="20">
        <f>Data1!H70/Data1!$J$72*(-100)</f>
        <v>-0.50763052208835346</v>
      </c>
      <c r="G103" s="25">
        <f>Data1!I70/Data1!$J$72*(100)</f>
        <v>0.62329317269076301</v>
      </c>
    </row>
    <row r="104" spans="1:7">
      <c r="A104" s="17" t="s">
        <v>5</v>
      </c>
      <c r="B104" s="26">
        <f>Data1!B71/Data1!$D$72*(-100)</f>
        <v>-5.4263138727188487</v>
      </c>
      <c r="C104" s="26">
        <f>Data1!C71/Data1!$D$72*(100)</f>
        <v>8.6029275770743681</v>
      </c>
      <c r="D104" s="26">
        <f>Data1!E71/Data1!$G$72*(-100)</f>
        <v>-11.33426789000578</v>
      </c>
      <c r="E104" s="26">
        <f>Data1!F71/Data1!$G$72*(100)</f>
        <v>17.572765866978482</v>
      </c>
      <c r="F104" s="26">
        <f>Data1!H71/Data1!$J$72*(-100)</f>
        <v>-5.6674698795180722</v>
      </c>
      <c r="G104" s="27">
        <f>Data1!I71/Data1!$J$72*(100)</f>
        <v>9.2626506024096393</v>
      </c>
    </row>
  </sheetData>
  <mergeCells count="4">
    <mergeCell ref="B36:G36"/>
    <mergeCell ref="D37:E37"/>
    <mergeCell ref="F37:G37"/>
    <mergeCell ref="B37:C3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04"/>
  <sheetViews>
    <sheetView workbookViewId="0"/>
  </sheetViews>
  <sheetFormatPr defaultRowHeight="15"/>
  <cols>
    <col min="1" max="1" width="5.28515625" style="12" bestFit="1" customWidth="1"/>
    <col min="2" max="3" width="8.42578125" style="3" customWidth="1"/>
  </cols>
  <sheetData>
    <row r="1" spans="1:15" s="32" customFormat="1" ht="12.75">
      <c r="A1" s="30" t="s">
        <v>23</v>
      </c>
      <c r="B1" s="31"/>
      <c r="C1" s="31"/>
      <c r="H1" s="30" t="s">
        <v>24</v>
      </c>
      <c r="O1" s="30" t="s">
        <v>25</v>
      </c>
    </row>
    <row r="36" spans="1:7">
      <c r="A36" s="7"/>
      <c r="B36" s="68" t="s">
        <v>6</v>
      </c>
      <c r="C36" s="69"/>
      <c r="D36" s="69"/>
      <c r="E36" s="69"/>
      <c r="F36" s="69"/>
      <c r="G36" s="70"/>
    </row>
    <row r="37" spans="1:7">
      <c r="A37" s="18"/>
      <c r="B37" s="71" t="s">
        <v>22</v>
      </c>
      <c r="C37" s="71"/>
      <c r="D37" s="71" t="s">
        <v>3</v>
      </c>
      <c r="E37" s="71"/>
      <c r="F37" s="71" t="s">
        <v>11</v>
      </c>
      <c r="G37" s="71"/>
    </row>
    <row r="38" spans="1:7">
      <c r="A38" s="17"/>
      <c r="B38" s="34" t="s">
        <v>9</v>
      </c>
      <c r="C38" s="34" t="s">
        <v>8</v>
      </c>
      <c r="D38" s="34" t="s">
        <v>9</v>
      </c>
      <c r="E38" s="34" t="s">
        <v>8</v>
      </c>
      <c r="F38" s="34" t="s">
        <v>9</v>
      </c>
      <c r="G38" s="34" t="s">
        <v>8</v>
      </c>
    </row>
    <row r="39" spans="1:7">
      <c r="A39" s="33">
        <v>0</v>
      </c>
      <c r="B39" s="28">
        <f>Data1!L6/Data1!$N$72*(-100)</f>
        <v>-0.79734219269102979</v>
      </c>
      <c r="C39" s="36">
        <f>Data1!M6/Data1!$N$72*(100)</f>
        <v>0.64911832353692811</v>
      </c>
      <c r="D39" s="36">
        <f>Data1!O6/Data1!$Q$72*(-100)</f>
        <v>-0.58823529411764708</v>
      </c>
      <c r="E39" s="36">
        <f>Data1!P6/Data1!$Q$72*(100)</f>
        <v>0.47058823529411759</v>
      </c>
      <c r="F39" s="36">
        <f>Data1!R6/Data1!$T$72*(-100)</f>
        <v>0</v>
      </c>
      <c r="G39" s="37">
        <f>Data1!S6/Data1!$T$72*(100)</f>
        <v>0</v>
      </c>
    </row>
    <row r="40" spans="1:7">
      <c r="A40" s="33">
        <v>1</v>
      </c>
      <c r="B40" s="20">
        <f>Data1!L7/Data1!$N$72*(-100)</f>
        <v>-0.66956299514439055</v>
      </c>
      <c r="C40" s="35">
        <f>Data1!M7/Data1!$N$72*(100)</f>
        <v>0.64911832353692811</v>
      </c>
      <c r="D40" s="35">
        <f>Data1!O7/Data1!$Q$72*(-100)</f>
        <v>-0.58823529411764708</v>
      </c>
      <c r="E40" s="35">
        <f>Data1!P7/Data1!$Q$72*(100)</f>
        <v>0.70588235294117652</v>
      </c>
      <c r="F40" s="35">
        <f>Data1!R7/Data1!$T$72*(-100)</f>
        <v>-0.26595744680851063</v>
      </c>
      <c r="G40" s="38">
        <f>Data1!S7/Data1!$T$72*(100)</f>
        <v>0</v>
      </c>
    </row>
    <row r="41" spans="1:7">
      <c r="A41" s="33">
        <v>2</v>
      </c>
      <c r="B41" s="20">
        <f>Data1!L8/Data1!$N$72*(-100)</f>
        <v>-0.61845131612573467</v>
      </c>
      <c r="C41" s="35">
        <f>Data1!M8/Data1!$N$72*(100)</f>
        <v>0.57245080500894452</v>
      </c>
      <c r="D41" s="35">
        <f>Data1!O8/Data1!$Q$72*(-100)</f>
        <v>-0.23529411764705879</v>
      </c>
      <c r="E41" s="35">
        <f>Data1!P8/Data1!$Q$72*(100)</f>
        <v>0.35294117647058826</v>
      </c>
      <c r="F41" s="35">
        <f>Data1!R8/Data1!$T$72*(-100)</f>
        <v>-0.26595744680851063</v>
      </c>
      <c r="G41" s="38">
        <f>Data1!S8/Data1!$T$72*(100)</f>
        <v>0.26595744680851063</v>
      </c>
    </row>
    <row r="42" spans="1:7">
      <c r="A42" s="33">
        <v>3</v>
      </c>
      <c r="B42" s="20">
        <f>Data1!L9/Data1!$N$72*(-100)</f>
        <v>-0.638895987733197</v>
      </c>
      <c r="C42" s="35">
        <f>Data1!M9/Data1!$N$72*(100)</f>
        <v>0.57756197291081013</v>
      </c>
      <c r="D42" s="35">
        <f>Data1!O9/Data1!$Q$72*(-100)</f>
        <v>-0.58823529411764708</v>
      </c>
      <c r="E42" s="35">
        <f>Data1!P9/Data1!$Q$72*(100)</f>
        <v>0.35294117647058826</v>
      </c>
      <c r="F42" s="35">
        <f>Data1!R9/Data1!$T$72*(-100)</f>
        <v>0</v>
      </c>
      <c r="G42" s="38">
        <f>Data1!S9/Data1!$T$72*(100)</f>
        <v>0.53191489361702127</v>
      </c>
    </row>
    <row r="43" spans="1:7">
      <c r="A43" s="33">
        <v>4</v>
      </c>
      <c r="B43" s="20">
        <f>Data1!L10/Data1!$N$72*(-100)</f>
        <v>-0.65422949143879372</v>
      </c>
      <c r="C43" s="35">
        <f>Data1!M10/Data1!$N$72*(100)</f>
        <v>0.56222846920521341</v>
      </c>
      <c r="D43" s="35">
        <f>Data1!O10/Data1!$Q$72*(-100)</f>
        <v>-0.58823529411764708</v>
      </c>
      <c r="E43" s="35">
        <f>Data1!P10/Data1!$Q$72*(100)</f>
        <v>0.23529411764705879</v>
      </c>
      <c r="F43" s="35">
        <f>Data1!R10/Data1!$T$72*(-100)</f>
        <v>-0.26595744680851063</v>
      </c>
      <c r="G43" s="38">
        <f>Data1!S10/Data1!$T$72*(100)</f>
        <v>1.0638297872340425</v>
      </c>
    </row>
    <row r="44" spans="1:7">
      <c r="A44" s="33">
        <v>5</v>
      </c>
      <c r="B44" s="20">
        <f>Data1!L11/Data1!$N$72*(-100)</f>
        <v>-0.62867365192946589</v>
      </c>
      <c r="C44" s="35">
        <f>Data1!M11/Data1!$N$72*(100)</f>
        <v>0.53156146179401997</v>
      </c>
      <c r="D44" s="35">
        <f>Data1!O11/Data1!$Q$72*(-100)</f>
        <v>-0.47058823529411759</v>
      </c>
      <c r="E44" s="35">
        <f>Data1!P11/Data1!$Q$72*(100)</f>
        <v>0.1176470588235294</v>
      </c>
      <c r="F44" s="35">
        <f>Data1!R11/Data1!$T$72*(-100)</f>
        <v>-0.26595744680851063</v>
      </c>
      <c r="G44" s="38">
        <f>Data1!S11/Data1!$T$72*(100)</f>
        <v>0.26595744680851063</v>
      </c>
    </row>
    <row r="45" spans="1:7">
      <c r="A45" s="33">
        <v>6</v>
      </c>
      <c r="B45" s="20">
        <f>Data1!L12/Data1!$N$72*(-100)</f>
        <v>-0.4753386148734986</v>
      </c>
      <c r="C45" s="35">
        <f>Data1!M12/Data1!$N$72*(100)</f>
        <v>0.48556095067722971</v>
      </c>
      <c r="D45" s="35">
        <f>Data1!O12/Data1!$Q$72*(-100)</f>
        <v>-0.47058823529411759</v>
      </c>
      <c r="E45" s="35">
        <f>Data1!P12/Data1!$Q$72*(100)</f>
        <v>0.47058823529411759</v>
      </c>
      <c r="F45" s="35">
        <f>Data1!R12/Data1!$T$72*(-100)</f>
        <v>-0.26595744680851063</v>
      </c>
      <c r="G45" s="38">
        <f>Data1!S12/Data1!$T$72*(100)</f>
        <v>0</v>
      </c>
    </row>
    <row r="46" spans="1:7">
      <c r="A46" s="33">
        <v>7</v>
      </c>
      <c r="B46" s="20">
        <f>Data1!L13/Data1!$N$72*(-100)</f>
        <v>-0.57756197291081013</v>
      </c>
      <c r="C46" s="35">
        <f>Data1!M13/Data1!$N$72*(100)</f>
        <v>0.48556095067722971</v>
      </c>
      <c r="D46" s="35">
        <f>Data1!O13/Data1!$Q$72*(-100)</f>
        <v>-0.23529411764705879</v>
      </c>
      <c r="E46" s="35">
        <f>Data1!P13/Data1!$Q$72*(100)</f>
        <v>0.47058823529411759</v>
      </c>
      <c r="F46" s="35">
        <f>Data1!R13/Data1!$T$72*(-100)</f>
        <v>-0.53191489361702127</v>
      </c>
      <c r="G46" s="38">
        <f>Data1!S13/Data1!$T$72*(100)</f>
        <v>0.26595744680851063</v>
      </c>
    </row>
    <row r="47" spans="1:7">
      <c r="A47" s="33">
        <v>8</v>
      </c>
      <c r="B47" s="20">
        <f>Data1!L14/Data1!$N$72*(-100)</f>
        <v>-0.42933810375670839</v>
      </c>
      <c r="C47" s="35">
        <f>Data1!M14/Data1!$N$72*(100)</f>
        <v>0.43956043956043955</v>
      </c>
      <c r="D47" s="35">
        <f>Data1!O14/Data1!$Q$72*(-100)</f>
        <v>0</v>
      </c>
      <c r="E47" s="35">
        <f>Data1!P14/Data1!$Q$72*(100)</f>
        <v>0.35294117647058826</v>
      </c>
      <c r="F47" s="35">
        <f>Data1!R14/Data1!$T$72*(-100)</f>
        <v>-0.26595744680851063</v>
      </c>
      <c r="G47" s="38">
        <f>Data1!S14/Data1!$T$72*(100)</f>
        <v>0.53191489361702127</v>
      </c>
    </row>
    <row r="48" spans="1:7">
      <c r="A48" s="33">
        <v>9</v>
      </c>
      <c r="B48" s="20">
        <f>Data1!L15/Data1!$N$72*(-100)</f>
        <v>-0.44467160746230516</v>
      </c>
      <c r="C48" s="35">
        <f>Data1!M15/Data1!$N$72*(100)</f>
        <v>0.3935599284436494</v>
      </c>
      <c r="D48" s="35">
        <f>Data1!O15/Data1!$Q$72*(-100)</f>
        <v>-0.1176470588235294</v>
      </c>
      <c r="E48" s="35">
        <f>Data1!P15/Data1!$Q$72*(100)</f>
        <v>0.23529411764705879</v>
      </c>
      <c r="F48" s="35">
        <f>Data1!R15/Data1!$T$72*(-100)</f>
        <v>0</v>
      </c>
      <c r="G48" s="38">
        <f>Data1!S15/Data1!$T$72*(100)</f>
        <v>0.26595744680851063</v>
      </c>
    </row>
    <row r="49" spans="1:7">
      <c r="A49" s="33">
        <v>10</v>
      </c>
      <c r="B49" s="20">
        <f>Data1!L16/Data1!$N$72*(-100)</f>
        <v>-0.3986710963455149</v>
      </c>
      <c r="C49" s="35">
        <f>Data1!M16/Data1!$N$72*(100)</f>
        <v>0.37822642473805262</v>
      </c>
      <c r="D49" s="35">
        <f>Data1!O16/Data1!$Q$72*(-100)</f>
        <v>-0.35294117647058826</v>
      </c>
      <c r="E49" s="35">
        <f>Data1!P16/Data1!$Q$72*(100)</f>
        <v>0.35294117647058826</v>
      </c>
      <c r="F49" s="35">
        <f>Data1!R16/Data1!$T$72*(-100)</f>
        <v>-0.26595744680851063</v>
      </c>
      <c r="G49" s="38">
        <f>Data1!S16/Data1!$T$72*(100)</f>
        <v>0.26595744680851063</v>
      </c>
    </row>
    <row r="50" spans="1:7">
      <c r="A50" s="33">
        <v>11</v>
      </c>
      <c r="B50" s="20">
        <f>Data1!L17/Data1!$N$72*(-100)</f>
        <v>-0.31178124201380014</v>
      </c>
      <c r="C50" s="35">
        <f>Data1!M17/Data1!$N$72*(100)</f>
        <v>0.38333759263991823</v>
      </c>
      <c r="D50" s="35">
        <f>Data1!O17/Data1!$Q$72*(-100)</f>
        <v>-0.1176470588235294</v>
      </c>
      <c r="E50" s="35">
        <f>Data1!P17/Data1!$Q$72*(100)</f>
        <v>0.23529411764705879</v>
      </c>
      <c r="F50" s="35">
        <f>Data1!R17/Data1!$T$72*(-100)</f>
        <v>-0.26595744680851063</v>
      </c>
      <c r="G50" s="38">
        <f>Data1!S17/Data1!$T$72*(100)</f>
        <v>0</v>
      </c>
    </row>
    <row r="51" spans="1:7">
      <c r="A51" s="33">
        <v>12</v>
      </c>
      <c r="B51" s="20">
        <f>Data1!L18/Data1!$N$72*(-100)</f>
        <v>-0.37822642473805262</v>
      </c>
      <c r="C51" s="35">
        <f>Data1!M18/Data1!$N$72*(100)</f>
        <v>0.34244824942499363</v>
      </c>
      <c r="D51" s="35">
        <f>Data1!O18/Data1!$Q$72*(-100)</f>
        <v>-0.1176470588235294</v>
      </c>
      <c r="E51" s="35">
        <f>Data1!P18/Data1!$Q$72*(100)</f>
        <v>0.1176470588235294</v>
      </c>
      <c r="F51" s="35">
        <f>Data1!R18/Data1!$T$72*(-100)</f>
        <v>0</v>
      </c>
      <c r="G51" s="38">
        <f>Data1!S18/Data1!$T$72*(100)</f>
        <v>0.53191489361702127</v>
      </c>
    </row>
    <row r="52" spans="1:7">
      <c r="A52" s="33">
        <v>13</v>
      </c>
      <c r="B52" s="20">
        <f>Data1!L19/Data1!$N$72*(-100)</f>
        <v>-0.28111423460260671</v>
      </c>
      <c r="C52" s="35">
        <f>Data1!M19/Data1!$N$72*(100)</f>
        <v>0.28622540250447226</v>
      </c>
      <c r="D52" s="35">
        <f>Data1!O19/Data1!$Q$72*(-100)</f>
        <v>-0.23529411764705879</v>
      </c>
      <c r="E52" s="35">
        <f>Data1!P19/Data1!$Q$72*(100)</f>
        <v>0.23529411764705879</v>
      </c>
      <c r="F52" s="35">
        <f>Data1!R19/Data1!$T$72*(-100)</f>
        <v>0</v>
      </c>
      <c r="G52" s="38">
        <f>Data1!S19/Data1!$T$72*(100)</f>
        <v>0</v>
      </c>
    </row>
    <row r="53" spans="1:7">
      <c r="A53" s="33">
        <v>14</v>
      </c>
      <c r="B53" s="20">
        <f>Data1!L20/Data1!$N$72*(-100)</f>
        <v>-0.26578073089700999</v>
      </c>
      <c r="C53" s="35">
        <f>Data1!M20/Data1!$N$72*(100)</f>
        <v>0.28622540250447226</v>
      </c>
      <c r="D53" s="35">
        <f>Data1!O20/Data1!$Q$72*(-100)</f>
        <v>-0.1176470588235294</v>
      </c>
      <c r="E53" s="35">
        <f>Data1!P20/Data1!$Q$72*(100)</f>
        <v>0.1176470588235294</v>
      </c>
      <c r="F53" s="35">
        <f>Data1!R20/Data1!$T$72*(-100)</f>
        <v>0</v>
      </c>
      <c r="G53" s="38">
        <f>Data1!S20/Data1!$T$72*(100)</f>
        <v>0</v>
      </c>
    </row>
    <row r="54" spans="1:7">
      <c r="A54" s="33">
        <v>15</v>
      </c>
      <c r="B54" s="20">
        <f>Data1!L21/Data1!$N$72*(-100)</f>
        <v>-0.42422693585484289</v>
      </c>
      <c r="C54" s="35">
        <f>Data1!M21/Data1!$N$72*(100)</f>
        <v>0.31178124201380014</v>
      </c>
      <c r="D54" s="35">
        <f>Data1!O21/Data1!$Q$72*(-100)</f>
        <v>0</v>
      </c>
      <c r="E54" s="35">
        <f>Data1!P21/Data1!$Q$72*(100)</f>
        <v>0.23529411764705879</v>
      </c>
      <c r="F54" s="35">
        <f>Data1!R21/Data1!$T$72*(-100)</f>
        <v>-0.53191489361702127</v>
      </c>
      <c r="G54" s="38">
        <f>Data1!S21/Data1!$T$72*(100)</f>
        <v>0</v>
      </c>
    </row>
    <row r="55" spans="1:7">
      <c r="A55" s="33">
        <v>16</v>
      </c>
      <c r="B55" s="20">
        <f>Data1!L22/Data1!$N$72*(-100)</f>
        <v>-0.26578073089700999</v>
      </c>
      <c r="C55" s="35">
        <f>Data1!M22/Data1!$N$72*(100)</f>
        <v>0.33222591362126247</v>
      </c>
      <c r="D55" s="35">
        <f>Data1!O22/Data1!$Q$72*(-100)</f>
        <v>-0.1176470588235294</v>
      </c>
      <c r="E55" s="35">
        <f>Data1!P22/Data1!$Q$72*(100)</f>
        <v>0</v>
      </c>
      <c r="F55" s="35">
        <f>Data1!R22/Data1!$T$72*(-100)</f>
        <v>0</v>
      </c>
      <c r="G55" s="38">
        <f>Data1!S22/Data1!$T$72*(100)</f>
        <v>0</v>
      </c>
    </row>
    <row r="56" spans="1:7">
      <c r="A56" s="33">
        <v>17</v>
      </c>
      <c r="B56" s="20">
        <f>Data1!L23/Data1!$N$72*(-100)</f>
        <v>-0.32200357781753131</v>
      </c>
      <c r="C56" s="35">
        <f>Data1!M23/Data1!$N$72*(100)</f>
        <v>0.40378226424738051</v>
      </c>
      <c r="D56" s="35">
        <f>Data1!O23/Data1!$Q$72*(-100)</f>
        <v>0</v>
      </c>
      <c r="E56" s="35">
        <f>Data1!P23/Data1!$Q$72*(100)</f>
        <v>0.23529411764705879</v>
      </c>
      <c r="F56" s="35">
        <f>Data1!R23/Data1!$T$72*(-100)</f>
        <v>-0.53191489361702127</v>
      </c>
      <c r="G56" s="38">
        <f>Data1!S23/Data1!$T$72*(100)</f>
        <v>0.26595744680851063</v>
      </c>
    </row>
    <row r="57" spans="1:7">
      <c r="A57" s="33">
        <v>18</v>
      </c>
      <c r="B57" s="20">
        <f>Data1!L24/Data1!$N$72*(-100)</f>
        <v>-0.36289292103245596</v>
      </c>
      <c r="C57" s="35">
        <f>Data1!M24/Data1!$N$72*(100)</f>
        <v>0.30155890621006898</v>
      </c>
      <c r="D57" s="35">
        <f>Data1!O24/Data1!$Q$72*(-100)</f>
        <v>-0.1176470588235294</v>
      </c>
      <c r="E57" s="35">
        <f>Data1!P24/Data1!$Q$72*(100)</f>
        <v>0.1176470588235294</v>
      </c>
      <c r="F57" s="35">
        <f>Data1!R24/Data1!$T$72*(-100)</f>
        <v>-0.7978723404255319</v>
      </c>
      <c r="G57" s="38">
        <f>Data1!S24/Data1!$T$72*(100)</f>
        <v>0</v>
      </c>
    </row>
    <row r="58" spans="1:7">
      <c r="A58" s="33">
        <v>19</v>
      </c>
      <c r="B58" s="20">
        <f>Data1!L25/Data1!$N$72*(-100)</f>
        <v>-0.30155890621006898</v>
      </c>
      <c r="C58" s="35">
        <f>Data1!M25/Data1!$N$72*(100)</f>
        <v>0.36289292103245596</v>
      </c>
      <c r="D58" s="35">
        <f>Data1!O25/Data1!$Q$72*(-100)</f>
        <v>-0.1176470588235294</v>
      </c>
      <c r="E58" s="35">
        <f>Data1!P25/Data1!$Q$72*(100)</f>
        <v>0.1176470588235294</v>
      </c>
      <c r="F58" s="35">
        <f>Data1!R25/Data1!$T$72*(-100)</f>
        <v>-0.26595744680851063</v>
      </c>
      <c r="G58" s="38">
        <f>Data1!S25/Data1!$T$72*(100)</f>
        <v>0.7978723404255319</v>
      </c>
    </row>
    <row r="59" spans="1:7">
      <c r="A59" s="33">
        <v>20</v>
      </c>
      <c r="B59" s="20">
        <f>Data1!L26/Data1!$N$72*(-100)</f>
        <v>-0.40889343214924612</v>
      </c>
      <c r="C59" s="35">
        <f>Data1!M26/Data1!$N$72*(100)</f>
        <v>0.41400460005111167</v>
      </c>
      <c r="D59" s="35">
        <f>Data1!O26/Data1!$Q$72*(-100)</f>
        <v>-0.1176470588235294</v>
      </c>
      <c r="E59" s="35">
        <f>Data1!P26/Data1!$Q$72*(100)</f>
        <v>0</v>
      </c>
      <c r="F59" s="35">
        <f>Data1!R26/Data1!$T$72*(-100)</f>
        <v>-1.0638297872340425</v>
      </c>
      <c r="G59" s="38">
        <f>Data1!S26/Data1!$T$72*(100)</f>
        <v>0.26595744680851063</v>
      </c>
    </row>
    <row r="60" spans="1:7">
      <c r="A60" s="33">
        <v>21</v>
      </c>
      <c r="B60" s="20">
        <f>Data1!L27/Data1!$N$72*(-100)</f>
        <v>-0.38844876054178379</v>
      </c>
      <c r="C60" s="35">
        <f>Data1!M27/Data1!$N$72*(100)</f>
        <v>0.45489394326603627</v>
      </c>
      <c r="D60" s="35">
        <f>Data1!O27/Data1!$Q$72*(-100)</f>
        <v>-0.1176470588235294</v>
      </c>
      <c r="E60" s="35">
        <f>Data1!P27/Data1!$Q$72*(100)</f>
        <v>0.1176470588235294</v>
      </c>
      <c r="F60" s="35">
        <f>Data1!R27/Data1!$T$72*(-100)</f>
        <v>-0.7978723404255319</v>
      </c>
      <c r="G60" s="38">
        <f>Data1!S27/Data1!$T$72*(100)</f>
        <v>0.26595744680851063</v>
      </c>
    </row>
    <row r="61" spans="1:7">
      <c r="A61" s="33">
        <v>22</v>
      </c>
      <c r="B61" s="20">
        <f>Data1!L28/Data1!$N$72*(-100)</f>
        <v>-0.46511627906976744</v>
      </c>
      <c r="C61" s="35">
        <f>Data1!M28/Data1!$N$72*(100)</f>
        <v>0.54178379759775108</v>
      </c>
      <c r="D61" s="35">
        <f>Data1!O28/Data1!$Q$72*(-100)</f>
        <v>0</v>
      </c>
      <c r="E61" s="35">
        <f>Data1!P28/Data1!$Q$72*(100)</f>
        <v>0.1176470588235294</v>
      </c>
      <c r="F61" s="35">
        <f>Data1!R28/Data1!$T$72*(-100)</f>
        <v>-0.53191489361702127</v>
      </c>
      <c r="G61" s="38">
        <f>Data1!S28/Data1!$T$72*(100)</f>
        <v>0.26595744680851063</v>
      </c>
    </row>
    <row r="62" spans="1:7">
      <c r="A62" s="33">
        <v>23</v>
      </c>
      <c r="B62" s="20">
        <f>Data1!L29/Data1!$N$72*(-100)</f>
        <v>-0.56733963710707891</v>
      </c>
      <c r="C62" s="35">
        <f>Data1!M29/Data1!$N$72*(100)</f>
        <v>0.3935599284436494</v>
      </c>
      <c r="D62" s="35">
        <f>Data1!O29/Data1!$Q$72*(-100)</f>
        <v>-0.23529411764705879</v>
      </c>
      <c r="E62" s="35">
        <f>Data1!P29/Data1!$Q$72*(100)</f>
        <v>0</v>
      </c>
      <c r="F62" s="35">
        <f>Data1!R29/Data1!$T$72*(-100)</f>
        <v>-0.53191489361702127</v>
      </c>
      <c r="G62" s="38">
        <f>Data1!S29/Data1!$T$72*(100)</f>
        <v>0.53191489361702127</v>
      </c>
    </row>
    <row r="63" spans="1:7">
      <c r="A63" s="33">
        <v>24</v>
      </c>
      <c r="B63" s="20">
        <f>Data1!L30/Data1!$N$72*(-100)</f>
        <v>-0.51111679018655765</v>
      </c>
      <c r="C63" s="35">
        <f>Data1!M30/Data1!$N$72*(100)</f>
        <v>0.47022744697163305</v>
      </c>
      <c r="D63" s="35">
        <f>Data1!O30/Data1!$Q$72*(-100)</f>
        <v>0</v>
      </c>
      <c r="E63" s="35">
        <f>Data1!P30/Data1!$Q$72*(100)</f>
        <v>0.1176470588235294</v>
      </c>
      <c r="F63" s="35">
        <f>Data1!R30/Data1!$T$72*(-100)</f>
        <v>-0.53191489361702127</v>
      </c>
      <c r="G63" s="38">
        <f>Data1!S30/Data1!$T$72*(100)</f>
        <v>0.26595744680851063</v>
      </c>
    </row>
    <row r="64" spans="1:7">
      <c r="A64" s="33">
        <v>25</v>
      </c>
      <c r="B64" s="20">
        <f>Data1!L31/Data1!$N$72*(-100)</f>
        <v>-0.53156146179401997</v>
      </c>
      <c r="C64" s="35">
        <f>Data1!M31/Data1!$N$72*(100)</f>
        <v>0.61334014822386917</v>
      </c>
      <c r="D64" s="35">
        <f>Data1!O31/Data1!$Q$72*(-100)</f>
        <v>-0.58823529411764708</v>
      </c>
      <c r="E64" s="35">
        <f>Data1!P31/Data1!$Q$72*(100)</f>
        <v>0.1176470588235294</v>
      </c>
      <c r="F64" s="35">
        <f>Data1!R31/Data1!$T$72*(-100)</f>
        <v>-1.8617021276595744</v>
      </c>
      <c r="G64" s="38">
        <f>Data1!S31/Data1!$T$72*(100)</f>
        <v>1.0638297872340425</v>
      </c>
    </row>
    <row r="65" spans="1:7">
      <c r="A65" s="33">
        <v>26</v>
      </c>
      <c r="B65" s="20">
        <f>Data1!L32/Data1!$N$72*(-100)</f>
        <v>-0.61845131612573467</v>
      </c>
      <c r="C65" s="35">
        <f>Data1!M32/Data1!$N$72*(100)</f>
        <v>0.54689496549961669</v>
      </c>
      <c r="D65" s="35">
        <f>Data1!O32/Data1!$Q$72*(-100)</f>
        <v>-0.35294117647058826</v>
      </c>
      <c r="E65" s="35">
        <f>Data1!P32/Data1!$Q$72*(100)</f>
        <v>0.23529411764705879</v>
      </c>
      <c r="F65" s="35">
        <f>Data1!R32/Data1!$T$72*(-100)</f>
        <v>-0.53191489361702127</v>
      </c>
      <c r="G65" s="38">
        <f>Data1!S32/Data1!$T$72*(100)</f>
        <v>0.7978723404255319</v>
      </c>
    </row>
    <row r="66" spans="1:7">
      <c r="A66" s="33">
        <v>27</v>
      </c>
      <c r="B66" s="20">
        <f>Data1!L33/Data1!$N$72*(-100)</f>
        <v>-0.54178379759775108</v>
      </c>
      <c r="C66" s="35">
        <f>Data1!M33/Data1!$N$72*(100)</f>
        <v>0.70023000255558399</v>
      </c>
      <c r="D66" s="35">
        <f>Data1!O33/Data1!$Q$72*(-100)</f>
        <v>-0.1176470588235294</v>
      </c>
      <c r="E66" s="35">
        <f>Data1!P33/Data1!$Q$72*(100)</f>
        <v>0.1176470588235294</v>
      </c>
      <c r="F66" s="35">
        <f>Data1!R33/Data1!$T$72*(-100)</f>
        <v>-1.0638297872340425</v>
      </c>
      <c r="G66" s="38">
        <f>Data1!S33/Data1!$T$72*(100)</f>
        <v>0.7978723404255319</v>
      </c>
    </row>
    <row r="67" spans="1:7">
      <c r="A67" s="33">
        <v>28</v>
      </c>
      <c r="B67" s="20">
        <f>Data1!L34/Data1!$N$72*(-100)</f>
        <v>-0.60311781242013796</v>
      </c>
      <c r="C67" s="35">
        <f>Data1!M34/Data1!$N$72*(100)</f>
        <v>0.62867365192946589</v>
      </c>
      <c r="D67" s="35">
        <f>Data1!O34/Data1!$Q$72*(-100)</f>
        <v>-0.23529411764705879</v>
      </c>
      <c r="E67" s="35">
        <f>Data1!P34/Data1!$Q$72*(100)</f>
        <v>0.47058823529411759</v>
      </c>
      <c r="F67" s="35">
        <f>Data1!R34/Data1!$T$72*(-100)</f>
        <v>-0.53191489361702127</v>
      </c>
      <c r="G67" s="38">
        <f>Data1!S34/Data1!$T$72*(100)</f>
        <v>1.3297872340425532</v>
      </c>
    </row>
    <row r="68" spans="1:7">
      <c r="A68" s="33">
        <v>29</v>
      </c>
      <c r="B68" s="20">
        <f>Data1!L35/Data1!$N$72*(-100)</f>
        <v>-0.75134168157423975</v>
      </c>
      <c r="C68" s="35">
        <f>Data1!M35/Data1!$N$72*(100)</f>
        <v>0.84334270380782006</v>
      </c>
      <c r="D68" s="35">
        <f>Data1!O35/Data1!$Q$72*(-100)</f>
        <v>-0.70588235294117652</v>
      </c>
      <c r="E68" s="35">
        <f>Data1!P35/Data1!$Q$72*(100)</f>
        <v>0.94117647058823517</v>
      </c>
      <c r="F68" s="35">
        <f>Data1!R35/Data1!$T$72*(-100)</f>
        <v>-0.7978723404255319</v>
      </c>
      <c r="G68" s="38">
        <f>Data1!S35/Data1!$T$72*(100)</f>
        <v>1.5957446808510638</v>
      </c>
    </row>
    <row r="69" spans="1:7">
      <c r="A69" s="33">
        <v>30</v>
      </c>
      <c r="B69" s="20">
        <f>Data1!L36/Data1!$N$72*(-100)</f>
        <v>-0.71045233835931509</v>
      </c>
      <c r="C69" s="35">
        <f>Data1!M36/Data1!$N$72*(100)</f>
        <v>0.85356503961155128</v>
      </c>
      <c r="D69" s="35">
        <f>Data1!O36/Data1!$Q$72*(-100)</f>
        <v>-0.82352941176470595</v>
      </c>
      <c r="E69" s="35">
        <f>Data1!P36/Data1!$Q$72*(100)</f>
        <v>0.70588235294117652</v>
      </c>
      <c r="F69" s="35">
        <f>Data1!R36/Data1!$T$72*(-100)</f>
        <v>-2.1276595744680851</v>
      </c>
      <c r="G69" s="38">
        <f>Data1!S36/Data1!$T$72*(100)</f>
        <v>1.0638297872340425</v>
      </c>
    </row>
    <row r="70" spans="1:7">
      <c r="A70" s="33">
        <v>31</v>
      </c>
      <c r="B70" s="20">
        <f>Data1!L37/Data1!$N$72*(-100)</f>
        <v>-0.74623051367237414</v>
      </c>
      <c r="C70" s="35">
        <f>Data1!M37/Data1!$N$72*(100)</f>
        <v>0.90978788653207254</v>
      </c>
      <c r="D70" s="35">
        <f>Data1!O37/Data1!$Q$72*(-100)</f>
        <v>-0.94117647058823517</v>
      </c>
      <c r="E70" s="35">
        <f>Data1!P37/Data1!$Q$72*(100)</f>
        <v>0.58823529411764708</v>
      </c>
      <c r="F70" s="35">
        <f>Data1!R37/Data1!$T$72*(-100)</f>
        <v>0</v>
      </c>
      <c r="G70" s="38">
        <f>Data1!S37/Data1!$T$72*(100)</f>
        <v>1.8617021276595744</v>
      </c>
    </row>
    <row r="71" spans="1:7">
      <c r="A71" s="33">
        <v>32</v>
      </c>
      <c r="B71" s="20">
        <f>Data1!L38/Data1!$N$72*(-100)</f>
        <v>-0.81267569639662662</v>
      </c>
      <c r="C71" s="35">
        <f>Data1!M38/Data1!$N$72*(100)</f>
        <v>0.73600817786864292</v>
      </c>
      <c r="D71" s="35">
        <f>Data1!O38/Data1!$Q$72*(-100)</f>
        <v>-1.2941176470588236</v>
      </c>
      <c r="E71" s="35">
        <f>Data1!P38/Data1!$Q$72*(100)</f>
        <v>0.58823529411764708</v>
      </c>
      <c r="F71" s="35">
        <f>Data1!R38/Data1!$T$72*(-100)</f>
        <v>-1.5957446808510638</v>
      </c>
      <c r="G71" s="38">
        <f>Data1!S38/Data1!$T$72*(100)</f>
        <v>1.0638297872340425</v>
      </c>
    </row>
    <row r="72" spans="1:7">
      <c r="A72" s="33">
        <v>33</v>
      </c>
      <c r="B72" s="20">
        <f>Data1!L39/Data1!$N$72*(-100)</f>
        <v>-0.94045489394326609</v>
      </c>
      <c r="C72" s="35">
        <f>Data1!M39/Data1!$N$72*(100)</f>
        <v>0.96601073345259392</v>
      </c>
      <c r="D72" s="35">
        <f>Data1!O39/Data1!$Q$72*(-100)</f>
        <v>-0.82352941176470595</v>
      </c>
      <c r="E72" s="35">
        <f>Data1!P39/Data1!$Q$72*(100)</f>
        <v>0.58823529411764708</v>
      </c>
      <c r="F72" s="35">
        <f>Data1!R39/Data1!$T$72*(-100)</f>
        <v>-0.53191489361702127</v>
      </c>
      <c r="G72" s="38">
        <f>Data1!S39/Data1!$T$72*(100)</f>
        <v>2.3936170212765959</v>
      </c>
    </row>
    <row r="73" spans="1:7">
      <c r="A73" s="33">
        <v>34</v>
      </c>
      <c r="B73" s="20">
        <f>Data1!L40/Data1!$N$72*(-100)</f>
        <v>-0.89445438282647582</v>
      </c>
      <c r="C73" s="35">
        <f>Data1!M40/Data1!$N$72*(100)</f>
        <v>0.94045489394326609</v>
      </c>
      <c r="D73" s="35">
        <f>Data1!O40/Data1!$Q$72*(-100)</f>
        <v>-1.1764705882352942</v>
      </c>
      <c r="E73" s="35">
        <f>Data1!P40/Data1!$Q$72*(100)</f>
        <v>0.70588235294117652</v>
      </c>
      <c r="F73" s="35">
        <f>Data1!R40/Data1!$T$72*(-100)</f>
        <v>-0.53191489361702127</v>
      </c>
      <c r="G73" s="38">
        <f>Data1!S40/Data1!$T$72*(100)</f>
        <v>0.53191489361702127</v>
      </c>
    </row>
    <row r="74" spans="1:7">
      <c r="A74" s="33">
        <v>35</v>
      </c>
      <c r="B74" s="20">
        <f>Data1!L41/Data1!$N$72*(-100)</f>
        <v>-0.90978788653207254</v>
      </c>
      <c r="C74" s="35">
        <f>Data1!M41/Data1!$N$72*(100)</f>
        <v>1.0375670840787121</v>
      </c>
      <c r="D74" s="35">
        <f>Data1!O41/Data1!$Q$72*(-100)</f>
        <v>-0.35294117647058826</v>
      </c>
      <c r="E74" s="35">
        <f>Data1!P41/Data1!$Q$72*(100)</f>
        <v>0.82352941176470595</v>
      </c>
      <c r="F74" s="35">
        <f>Data1!R41/Data1!$T$72*(-100)</f>
        <v>-1.8617021276595744</v>
      </c>
      <c r="G74" s="38">
        <f>Data1!S41/Data1!$T$72*(100)</f>
        <v>0.7978723404255319</v>
      </c>
    </row>
    <row r="75" spans="1:7">
      <c r="A75" s="33">
        <v>36</v>
      </c>
      <c r="B75" s="20">
        <f>Data1!L42/Data1!$N$72*(-100)</f>
        <v>-1.0171224124712497</v>
      </c>
      <c r="C75" s="35">
        <f>Data1!M42/Data1!$N$72*(100)</f>
        <v>1.0324559161768463</v>
      </c>
      <c r="D75" s="35">
        <f>Data1!O42/Data1!$Q$72*(-100)</f>
        <v>-0.82352941176470595</v>
      </c>
      <c r="E75" s="35">
        <f>Data1!P42/Data1!$Q$72*(100)</f>
        <v>0.58823529411764708</v>
      </c>
      <c r="F75" s="35">
        <f>Data1!R42/Data1!$T$72*(-100)</f>
        <v>-2.1276595744680851</v>
      </c>
      <c r="G75" s="38">
        <f>Data1!S42/Data1!$T$72*(100)</f>
        <v>1.5957446808510638</v>
      </c>
    </row>
    <row r="76" spans="1:7">
      <c r="A76" s="33">
        <v>37</v>
      </c>
      <c r="B76" s="20">
        <f>Data1!L43/Data1!$N$72*(-100)</f>
        <v>-1.1040122668029646</v>
      </c>
      <c r="C76" s="35">
        <f>Data1!M43/Data1!$N$72*(100)</f>
        <v>1.0682340914899053</v>
      </c>
      <c r="D76" s="35">
        <f>Data1!O43/Data1!$Q$72*(-100)</f>
        <v>-1.411764705882353</v>
      </c>
      <c r="E76" s="35">
        <f>Data1!P43/Data1!$Q$72*(100)</f>
        <v>0.58823529411764708</v>
      </c>
      <c r="F76" s="35">
        <f>Data1!R43/Data1!$T$72*(-100)</f>
        <v>-1.5957446808510638</v>
      </c>
      <c r="G76" s="38">
        <f>Data1!S43/Data1!$T$72*(100)</f>
        <v>1.3297872340425532</v>
      </c>
    </row>
    <row r="77" spans="1:7">
      <c r="A77" s="33">
        <v>38</v>
      </c>
      <c r="B77" s="20">
        <f>Data1!L44/Data1!$N$72*(-100)</f>
        <v>-1.2164579606440071</v>
      </c>
      <c r="C77" s="35">
        <f>Data1!M44/Data1!$N$72*(100)</f>
        <v>0.92512139023766937</v>
      </c>
      <c r="D77" s="35">
        <f>Data1!O44/Data1!$Q$72*(-100)</f>
        <v>-1.0588235294117647</v>
      </c>
      <c r="E77" s="35">
        <f>Data1!P44/Data1!$Q$72*(100)</f>
        <v>0.35294117647058826</v>
      </c>
      <c r="F77" s="35">
        <f>Data1!R44/Data1!$T$72*(-100)</f>
        <v>-0.26595744680851063</v>
      </c>
      <c r="G77" s="38">
        <f>Data1!S44/Data1!$T$72*(100)</f>
        <v>0.7978723404255319</v>
      </c>
    </row>
    <row r="78" spans="1:7">
      <c r="A78" s="33">
        <v>39</v>
      </c>
      <c r="B78" s="20">
        <f>Data1!L45/Data1!$N$72*(-100)</f>
        <v>-1.0733452593917709</v>
      </c>
      <c r="C78" s="35">
        <f>Data1!M45/Data1!$N$72*(100)</f>
        <v>1.1040122668029646</v>
      </c>
      <c r="D78" s="35">
        <f>Data1!O45/Data1!$Q$72*(-100)</f>
        <v>-0.94117647058823517</v>
      </c>
      <c r="E78" s="35">
        <f>Data1!P45/Data1!$Q$72*(100)</f>
        <v>0.70588235294117652</v>
      </c>
      <c r="F78" s="35">
        <f>Data1!R45/Data1!$T$72*(-100)</f>
        <v>-1.3297872340425532</v>
      </c>
      <c r="G78" s="38">
        <f>Data1!S45/Data1!$T$72*(100)</f>
        <v>1.0638297872340425</v>
      </c>
    </row>
    <row r="79" spans="1:7">
      <c r="A79" s="33">
        <v>40</v>
      </c>
      <c r="B79" s="20">
        <f>Data1!L46/Data1!$N$72*(-100)</f>
        <v>-0.84334270380782006</v>
      </c>
      <c r="C79" s="35">
        <f>Data1!M46/Data1!$N$72*(100)</f>
        <v>0.9557883976488627</v>
      </c>
      <c r="D79" s="35">
        <f>Data1!O46/Data1!$Q$72*(-100)</f>
        <v>-0.47058823529411759</v>
      </c>
      <c r="E79" s="35">
        <f>Data1!P46/Data1!$Q$72*(100)</f>
        <v>0.1176470588235294</v>
      </c>
      <c r="F79" s="35">
        <f>Data1!R46/Data1!$T$72*(-100)</f>
        <v>-1.3297872340425532</v>
      </c>
      <c r="G79" s="38">
        <f>Data1!S46/Data1!$T$72*(100)</f>
        <v>0.7978723404255319</v>
      </c>
    </row>
    <row r="80" spans="1:7">
      <c r="A80" s="33">
        <v>41</v>
      </c>
      <c r="B80" s="20">
        <f>Data1!L47/Data1!$N$72*(-100)</f>
        <v>-0.92001022233580365</v>
      </c>
      <c r="C80" s="35">
        <f>Data1!M47/Data1!$N$72*(100)</f>
        <v>0.90978788653207254</v>
      </c>
      <c r="D80" s="35">
        <f>Data1!O47/Data1!$Q$72*(-100)</f>
        <v>-1.1764705882352942</v>
      </c>
      <c r="E80" s="35">
        <f>Data1!P47/Data1!$Q$72*(100)</f>
        <v>0.1176470588235294</v>
      </c>
      <c r="F80" s="35">
        <f>Data1!R47/Data1!$T$72*(-100)</f>
        <v>-1.3297872340425532</v>
      </c>
      <c r="G80" s="38">
        <f>Data1!S47/Data1!$T$72*(100)</f>
        <v>0.53191489361702127</v>
      </c>
    </row>
    <row r="81" spans="1:7">
      <c r="A81" s="33">
        <v>42</v>
      </c>
      <c r="B81" s="20">
        <f>Data1!L48/Data1!$N$72*(-100)</f>
        <v>-0.82800920010222334</v>
      </c>
      <c r="C81" s="35">
        <f>Data1!M48/Data1!$N$72*(100)</f>
        <v>0.7922310247891643</v>
      </c>
      <c r="D81" s="35">
        <f>Data1!O48/Data1!$Q$72*(-100)</f>
        <v>-0.47058823529411759</v>
      </c>
      <c r="E81" s="35">
        <f>Data1!P48/Data1!$Q$72*(100)</f>
        <v>0.35294117647058826</v>
      </c>
      <c r="F81" s="35">
        <f>Data1!R48/Data1!$T$72*(-100)</f>
        <v>-0.26595744680851063</v>
      </c>
      <c r="G81" s="38">
        <f>Data1!S48/Data1!$T$72*(100)</f>
        <v>0.7978723404255319</v>
      </c>
    </row>
    <row r="82" spans="1:7">
      <c r="A82" s="33">
        <v>43</v>
      </c>
      <c r="B82" s="20">
        <f>Data1!L49/Data1!$N$72*(-100)</f>
        <v>-0.7871198568872988</v>
      </c>
      <c r="C82" s="35">
        <f>Data1!M49/Data1!$N$72*(100)</f>
        <v>0.61845131612573467</v>
      </c>
      <c r="D82" s="35">
        <f>Data1!O49/Data1!$Q$72*(-100)</f>
        <v>-0.58823529411764708</v>
      </c>
      <c r="E82" s="35">
        <f>Data1!P49/Data1!$Q$72*(100)</f>
        <v>0.47058823529411759</v>
      </c>
      <c r="F82" s="35">
        <f>Data1!R49/Data1!$T$72*(-100)</f>
        <v>-1.5957446808510638</v>
      </c>
      <c r="G82" s="38">
        <f>Data1!S49/Data1!$T$72*(100)</f>
        <v>1.3297872340425532</v>
      </c>
    </row>
    <row r="83" spans="1:7">
      <c r="A83" s="33">
        <v>44</v>
      </c>
      <c r="B83" s="20">
        <f>Data1!L50/Data1!$N$72*(-100)</f>
        <v>-0.78200868898543308</v>
      </c>
      <c r="C83" s="35">
        <f>Data1!M50/Data1!$N$72*(100)</f>
        <v>0.77689752108356758</v>
      </c>
      <c r="D83" s="35">
        <f>Data1!O50/Data1!$Q$72*(-100)</f>
        <v>-0.58823529411764708</v>
      </c>
      <c r="E83" s="35">
        <f>Data1!P50/Data1!$Q$72*(100)</f>
        <v>0.58823529411764708</v>
      </c>
      <c r="F83" s="35">
        <f>Data1!R50/Data1!$T$72*(-100)</f>
        <v>-1.3297872340425532</v>
      </c>
      <c r="G83" s="38">
        <f>Data1!S50/Data1!$T$72*(100)</f>
        <v>0.53191489361702127</v>
      </c>
    </row>
    <row r="84" spans="1:7">
      <c r="A84" s="33">
        <v>45</v>
      </c>
      <c r="B84" s="20">
        <f>Data1!L51/Data1!$N$72*(-100)</f>
        <v>-0.77689752108356758</v>
      </c>
      <c r="C84" s="35">
        <f>Data1!M51/Data1!$N$72*(100)</f>
        <v>0.7155635062611807</v>
      </c>
      <c r="D84" s="35">
        <f>Data1!O51/Data1!$Q$72*(-100)</f>
        <v>-1.0588235294117647</v>
      </c>
      <c r="E84" s="35">
        <f>Data1!P51/Data1!$Q$72*(100)</f>
        <v>0.1176470588235294</v>
      </c>
      <c r="F84" s="35">
        <f>Data1!R51/Data1!$T$72*(-100)</f>
        <v>-1.3297872340425532</v>
      </c>
      <c r="G84" s="38">
        <f>Data1!S51/Data1!$T$72*(100)</f>
        <v>0.7978723404255319</v>
      </c>
    </row>
    <row r="85" spans="1:7">
      <c r="A85" s="33">
        <v>46</v>
      </c>
      <c r="B85" s="20">
        <f>Data1!L52/Data1!$N$72*(-100)</f>
        <v>-0.6337848198313315</v>
      </c>
      <c r="C85" s="35">
        <f>Data1!M52/Data1!$N$72*(100)</f>
        <v>0.64911832353692811</v>
      </c>
      <c r="D85" s="35">
        <f>Data1!O52/Data1!$Q$72*(-100)</f>
        <v>-0.70588235294117652</v>
      </c>
      <c r="E85" s="35">
        <f>Data1!P52/Data1!$Q$72*(100)</f>
        <v>0.35294117647058826</v>
      </c>
      <c r="F85" s="35">
        <f>Data1!R52/Data1!$T$72*(-100)</f>
        <v>-1.0638297872340425</v>
      </c>
      <c r="G85" s="38">
        <f>Data1!S52/Data1!$T$72*(100)</f>
        <v>0.7978723404255319</v>
      </c>
    </row>
    <row r="86" spans="1:7">
      <c r="A86" s="33">
        <v>47</v>
      </c>
      <c r="B86" s="20">
        <f>Data1!L53/Data1!$N$72*(-100)</f>
        <v>-0.52133912599028875</v>
      </c>
      <c r="C86" s="35">
        <f>Data1!M53/Data1!$N$72*(100)</f>
        <v>0.65422949143879372</v>
      </c>
      <c r="D86" s="35">
        <f>Data1!O53/Data1!$Q$72*(-100)</f>
        <v>-1.2941176470588236</v>
      </c>
      <c r="E86" s="35">
        <f>Data1!P53/Data1!$Q$72*(100)</f>
        <v>0.58823529411764708</v>
      </c>
      <c r="F86" s="35">
        <f>Data1!R53/Data1!$T$72*(-100)</f>
        <v>-1.3297872340425532</v>
      </c>
      <c r="G86" s="38">
        <f>Data1!S53/Data1!$T$72*(100)</f>
        <v>0.7978723404255319</v>
      </c>
    </row>
    <row r="87" spans="1:7">
      <c r="A87" s="33">
        <v>48</v>
      </c>
      <c r="B87" s="20">
        <f>Data1!L54/Data1!$N$72*(-100)</f>
        <v>-0.58267314081267574</v>
      </c>
      <c r="C87" s="35">
        <f>Data1!M54/Data1!$N$72*(100)</f>
        <v>0.48556095067722971</v>
      </c>
      <c r="D87" s="35">
        <f>Data1!O54/Data1!$Q$72*(-100)</f>
        <v>-1.0588235294117647</v>
      </c>
      <c r="E87" s="35">
        <f>Data1!P54/Data1!$Q$72*(100)</f>
        <v>0.35294117647058826</v>
      </c>
      <c r="F87" s="35">
        <f>Data1!R54/Data1!$T$72*(-100)</f>
        <v>-1.5957446808510638</v>
      </c>
      <c r="G87" s="38">
        <f>Data1!S54/Data1!$T$72*(100)</f>
        <v>1.3297872340425532</v>
      </c>
    </row>
    <row r="88" spans="1:7">
      <c r="A88" s="33">
        <v>49</v>
      </c>
      <c r="B88" s="20">
        <f>Data1!L55/Data1!$N$72*(-100)</f>
        <v>-0.5571173013033478</v>
      </c>
      <c r="C88" s="35">
        <f>Data1!M55/Data1!$N$72*(100)</f>
        <v>0.49578328648096093</v>
      </c>
      <c r="D88" s="35">
        <f>Data1!O55/Data1!$Q$72*(-100)</f>
        <v>-0.70588235294117652</v>
      </c>
      <c r="E88" s="35">
        <f>Data1!P55/Data1!$Q$72*(100)</f>
        <v>0.82352941176470595</v>
      </c>
      <c r="F88" s="35">
        <f>Data1!R55/Data1!$T$72*(-100)</f>
        <v>-1.0638297872340425</v>
      </c>
      <c r="G88" s="38">
        <f>Data1!S55/Data1!$T$72*(100)</f>
        <v>0.53191489361702127</v>
      </c>
    </row>
    <row r="89" spans="1:7">
      <c r="A89" s="33">
        <v>50</v>
      </c>
      <c r="B89" s="20">
        <f>Data1!L56/Data1!$N$72*(-100)</f>
        <v>-0.53667262969588547</v>
      </c>
      <c r="C89" s="35">
        <f>Data1!M56/Data1!$N$72*(100)</f>
        <v>0.64400715563506261</v>
      </c>
      <c r="D89" s="35">
        <f>Data1!O56/Data1!$Q$72*(-100)</f>
        <v>-1.0588235294117647</v>
      </c>
      <c r="E89" s="35">
        <f>Data1!P56/Data1!$Q$72*(100)</f>
        <v>0.70588235294117652</v>
      </c>
      <c r="F89" s="35">
        <f>Data1!R56/Data1!$T$72*(-100)</f>
        <v>-1.0638297872340425</v>
      </c>
      <c r="G89" s="38">
        <f>Data1!S56/Data1!$T$72*(100)</f>
        <v>1.0638297872340425</v>
      </c>
    </row>
    <row r="90" spans="1:7">
      <c r="A90" s="33">
        <v>51</v>
      </c>
      <c r="B90" s="20">
        <f>Data1!L57/Data1!$N$72*(-100)</f>
        <v>-0.4753386148734986</v>
      </c>
      <c r="C90" s="35">
        <f>Data1!M57/Data1!$N$72*(100)</f>
        <v>0.57245080500894452</v>
      </c>
      <c r="D90" s="35">
        <f>Data1!O57/Data1!$Q$72*(-100)</f>
        <v>-0.70588235294117652</v>
      </c>
      <c r="E90" s="35">
        <f>Data1!P57/Data1!$Q$72*(100)</f>
        <v>0.58823529411764708</v>
      </c>
      <c r="F90" s="35">
        <f>Data1!R57/Data1!$T$72*(-100)</f>
        <v>-1.0638297872340425</v>
      </c>
      <c r="G90" s="38">
        <f>Data1!S57/Data1!$T$72*(100)</f>
        <v>1.3297872340425532</v>
      </c>
    </row>
    <row r="91" spans="1:7">
      <c r="A91" s="33">
        <v>52</v>
      </c>
      <c r="B91" s="20">
        <f>Data1!L58/Data1!$N$72*(-100)</f>
        <v>-0.59800664451827246</v>
      </c>
      <c r="C91" s="35">
        <f>Data1!M58/Data1!$N$72*(100)</f>
        <v>0.50089445438282654</v>
      </c>
      <c r="D91" s="35">
        <f>Data1!O58/Data1!$Q$72*(-100)</f>
        <v>-1.2941176470588236</v>
      </c>
      <c r="E91" s="35">
        <f>Data1!P58/Data1!$Q$72*(100)</f>
        <v>0.94117647058823517</v>
      </c>
      <c r="F91" s="35">
        <f>Data1!R58/Data1!$T$72*(-100)</f>
        <v>-1.0638297872340425</v>
      </c>
      <c r="G91" s="38">
        <f>Data1!S58/Data1!$T$72*(100)</f>
        <v>0.7978723404255319</v>
      </c>
    </row>
    <row r="92" spans="1:7">
      <c r="A92" s="33">
        <v>53</v>
      </c>
      <c r="B92" s="20">
        <f>Data1!L59/Data1!$N$72*(-100)</f>
        <v>-0.54178379759775108</v>
      </c>
      <c r="C92" s="35">
        <f>Data1!M59/Data1!$N$72*(100)</f>
        <v>0.57245080500894452</v>
      </c>
      <c r="D92" s="35">
        <f>Data1!O59/Data1!$Q$72*(-100)</f>
        <v>-0.58823529411764708</v>
      </c>
      <c r="E92" s="35">
        <f>Data1!P59/Data1!$Q$72*(100)</f>
        <v>0.70588235294117652</v>
      </c>
      <c r="F92" s="35">
        <f>Data1!R59/Data1!$T$72*(-100)</f>
        <v>-1.0638297872340425</v>
      </c>
      <c r="G92" s="38">
        <f>Data1!S59/Data1!$T$72*(100)</f>
        <v>1.0638297872340425</v>
      </c>
    </row>
    <row r="93" spans="1:7">
      <c r="A93" s="33">
        <v>54</v>
      </c>
      <c r="B93" s="20">
        <f>Data1!L60/Data1!$N$72*(-100)</f>
        <v>-0.50600562228469204</v>
      </c>
      <c r="C93" s="35">
        <f>Data1!M60/Data1!$N$72*(100)</f>
        <v>0.5520061334014823</v>
      </c>
      <c r="D93" s="35">
        <f>Data1!O60/Data1!$Q$72*(-100)</f>
        <v>-0.70588235294117652</v>
      </c>
      <c r="E93" s="35">
        <f>Data1!P60/Data1!$Q$72*(100)</f>
        <v>0.58823529411764708</v>
      </c>
      <c r="F93" s="35">
        <f>Data1!R60/Data1!$T$72*(-100)</f>
        <v>-1.3297872340425532</v>
      </c>
      <c r="G93" s="38">
        <f>Data1!S60/Data1!$T$72*(100)</f>
        <v>0.53191489361702127</v>
      </c>
    </row>
    <row r="94" spans="1:7">
      <c r="A94" s="33">
        <v>55</v>
      </c>
      <c r="B94" s="20">
        <f>Data1!L61/Data1!$N$72*(-100)</f>
        <v>-0.50600562228469204</v>
      </c>
      <c r="C94" s="35">
        <f>Data1!M61/Data1!$N$72*(100)</f>
        <v>0.60822898032200357</v>
      </c>
      <c r="D94" s="35">
        <f>Data1!O61/Data1!$Q$72*(-100)</f>
        <v>-0.23529411764705879</v>
      </c>
      <c r="E94" s="35">
        <f>Data1!P61/Data1!$Q$72*(100)</f>
        <v>0.35294117647058826</v>
      </c>
      <c r="F94" s="35">
        <f>Data1!R61/Data1!$T$72*(-100)</f>
        <v>-1.3297872340425532</v>
      </c>
      <c r="G94" s="38">
        <f>Data1!S61/Data1!$T$72*(100)</f>
        <v>0.7978723404255319</v>
      </c>
    </row>
    <row r="95" spans="1:7">
      <c r="A95" s="33">
        <v>56</v>
      </c>
      <c r="B95" s="20">
        <f>Data1!L62/Data1!$N$72*(-100)</f>
        <v>-0.53667262969588547</v>
      </c>
      <c r="C95" s="35">
        <f>Data1!M62/Data1!$N$72*(100)</f>
        <v>0.66445182724252494</v>
      </c>
      <c r="D95" s="35">
        <f>Data1!O62/Data1!$Q$72*(-100)</f>
        <v>-0.35294117647058826</v>
      </c>
      <c r="E95" s="35">
        <f>Data1!P62/Data1!$Q$72*(100)</f>
        <v>0.82352941176470595</v>
      </c>
      <c r="F95" s="35">
        <f>Data1!R62/Data1!$T$72*(-100)</f>
        <v>-0.53191489361702127</v>
      </c>
      <c r="G95" s="38">
        <f>Data1!S62/Data1!$T$72*(100)</f>
        <v>0.53191489361702127</v>
      </c>
    </row>
    <row r="96" spans="1:7">
      <c r="A96" s="33">
        <v>57</v>
      </c>
      <c r="B96" s="20">
        <f>Data1!L63/Data1!$N$72*(-100)</f>
        <v>-0.65934065934065933</v>
      </c>
      <c r="C96" s="35">
        <f>Data1!M63/Data1!$N$72*(100)</f>
        <v>0.65934065934065933</v>
      </c>
      <c r="D96" s="35">
        <f>Data1!O63/Data1!$Q$72*(-100)</f>
        <v>-1.1764705882352942</v>
      </c>
      <c r="E96" s="35">
        <f>Data1!P63/Data1!$Q$72*(100)</f>
        <v>0.58823529411764708</v>
      </c>
      <c r="F96" s="35">
        <f>Data1!R63/Data1!$T$72*(-100)</f>
        <v>-0.7978723404255319</v>
      </c>
      <c r="G96" s="38">
        <f>Data1!S63/Data1!$T$72*(100)</f>
        <v>0.53191489361702127</v>
      </c>
    </row>
    <row r="97" spans="1:7">
      <c r="A97" s="33">
        <v>58</v>
      </c>
      <c r="B97" s="20">
        <f>Data1!L64/Data1!$N$72*(-100)</f>
        <v>-0.52133912599028875</v>
      </c>
      <c r="C97" s="35">
        <f>Data1!M64/Data1!$N$72*(100)</f>
        <v>0.65422949143879372</v>
      </c>
      <c r="D97" s="35">
        <f>Data1!O64/Data1!$Q$72*(-100)</f>
        <v>-0.82352941176470595</v>
      </c>
      <c r="E97" s="35">
        <f>Data1!P64/Data1!$Q$72*(100)</f>
        <v>0.58823529411764708</v>
      </c>
      <c r="F97" s="35">
        <f>Data1!R64/Data1!$T$72*(-100)</f>
        <v>-1.0638297872340425</v>
      </c>
      <c r="G97" s="38">
        <f>Data1!S64/Data1!$T$72*(100)</f>
        <v>0.7978723404255319</v>
      </c>
    </row>
    <row r="98" spans="1:7">
      <c r="A98" s="33">
        <v>59</v>
      </c>
      <c r="B98" s="20">
        <f>Data1!L65/Data1!$N$72*(-100)</f>
        <v>-0.58778430871454135</v>
      </c>
      <c r="C98" s="35">
        <f>Data1!M65/Data1!$N$72*(100)</f>
        <v>0.7922310247891643</v>
      </c>
      <c r="D98" s="35">
        <f>Data1!O65/Data1!$Q$72*(-100)</f>
        <v>-0.70588235294117652</v>
      </c>
      <c r="E98" s="35">
        <f>Data1!P65/Data1!$Q$72*(100)</f>
        <v>0.70588235294117652</v>
      </c>
      <c r="F98" s="35">
        <f>Data1!R65/Data1!$T$72*(-100)</f>
        <v>-0.53191489361702127</v>
      </c>
      <c r="G98" s="38">
        <f>Data1!S65/Data1!$T$72*(100)</f>
        <v>0</v>
      </c>
    </row>
    <row r="99" spans="1:7">
      <c r="A99" s="33">
        <v>60</v>
      </c>
      <c r="B99" s="20">
        <f>Data1!L66/Data1!$N$72*(-100)</f>
        <v>-0.59800664451827246</v>
      </c>
      <c r="C99" s="35">
        <f>Data1!M66/Data1!$N$72*(100)</f>
        <v>0.7871198568872988</v>
      </c>
      <c r="D99" s="35">
        <f>Data1!O66/Data1!$Q$72*(-100)</f>
        <v>-0.70588235294117652</v>
      </c>
      <c r="E99" s="35">
        <f>Data1!P66/Data1!$Q$72*(100)</f>
        <v>1.5294117647058825</v>
      </c>
      <c r="F99" s="35">
        <f>Data1!R66/Data1!$T$72*(-100)</f>
        <v>-0.53191489361702127</v>
      </c>
      <c r="G99" s="38">
        <f>Data1!S66/Data1!$T$72*(100)</f>
        <v>0.7978723404255319</v>
      </c>
    </row>
    <row r="100" spans="1:7">
      <c r="A100" s="33">
        <v>61</v>
      </c>
      <c r="B100" s="20">
        <f>Data1!L67/Data1!$N$72*(-100)</f>
        <v>-0.73089700996677742</v>
      </c>
      <c r="C100" s="35">
        <f>Data1!M67/Data1!$N$72*(100)</f>
        <v>0.85867620751341678</v>
      </c>
      <c r="D100" s="35">
        <f>Data1!O67/Data1!$Q$72*(-100)</f>
        <v>-0.82352941176470595</v>
      </c>
      <c r="E100" s="35">
        <f>Data1!P67/Data1!$Q$72*(100)</f>
        <v>0.82352941176470595</v>
      </c>
      <c r="F100" s="35">
        <f>Data1!R67/Data1!$T$72*(-100)</f>
        <v>-0.7978723404255319</v>
      </c>
      <c r="G100" s="38">
        <f>Data1!S67/Data1!$T$72*(100)</f>
        <v>0</v>
      </c>
    </row>
    <row r="101" spans="1:7">
      <c r="A101" s="33">
        <v>62</v>
      </c>
      <c r="B101" s="20">
        <f>Data1!L68/Data1!$N$72*(-100)</f>
        <v>-0.79734219269102979</v>
      </c>
      <c r="C101" s="35">
        <f>Data1!M68/Data1!$N$72*(100)</f>
        <v>0.87912087912087911</v>
      </c>
      <c r="D101" s="35">
        <f>Data1!O68/Data1!$Q$72*(-100)</f>
        <v>-1.1764705882352942</v>
      </c>
      <c r="E101" s="35">
        <f>Data1!P68/Data1!$Q$72*(100)</f>
        <v>0.94117647058823517</v>
      </c>
      <c r="F101" s="35">
        <f>Data1!R68/Data1!$T$72*(-100)</f>
        <v>-0.7978723404255319</v>
      </c>
      <c r="G101" s="38">
        <f>Data1!S68/Data1!$T$72*(100)</f>
        <v>0.26595744680851063</v>
      </c>
    </row>
    <row r="102" spans="1:7">
      <c r="A102" s="33">
        <v>63</v>
      </c>
      <c r="B102" s="20">
        <f>Data1!L69/Data1!$N$72*(-100)</f>
        <v>-0.69000766675185277</v>
      </c>
      <c r="C102" s="35">
        <f>Data1!M69/Data1!$N$72*(100)</f>
        <v>0.79734219269102979</v>
      </c>
      <c r="D102" s="35">
        <f>Data1!O69/Data1!$Q$72*(-100)</f>
        <v>-1.0588235294117647</v>
      </c>
      <c r="E102" s="35">
        <f>Data1!P69/Data1!$Q$72*(100)</f>
        <v>0.82352941176470595</v>
      </c>
      <c r="F102" s="35">
        <f>Data1!R69/Data1!$T$72*(-100)</f>
        <v>-0.26595744680851063</v>
      </c>
      <c r="G102" s="38">
        <f>Data1!S69/Data1!$T$72*(100)</f>
        <v>0.26595744680851063</v>
      </c>
    </row>
    <row r="103" spans="1:7">
      <c r="A103" s="33">
        <v>64</v>
      </c>
      <c r="B103" s="20">
        <f>Data1!L70/Data1!$N$72*(-100)</f>
        <v>-0.66956299514439055</v>
      </c>
      <c r="C103" s="35">
        <f>Data1!M70/Data1!$N$72*(100)</f>
        <v>0.93023255813953487</v>
      </c>
      <c r="D103" s="35">
        <f>Data1!O70/Data1!$Q$72*(-100)</f>
        <v>-0.82352941176470595</v>
      </c>
      <c r="E103" s="35">
        <f>Data1!P70/Data1!$Q$72*(100)</f>
        <v>0.58823529411764708</v>
      </c>
      <c r="F103" s="35">
        <f>Data1!R70/Data1!$T$72*(-100)</f>
        <v>-0.26595744680851063</v>
      </c>
      <c r="G103" s="38">
        <f>Data1!S70/Data1!$T$72*(100)</f>
        <v>0.26595744680851063</v>
      </c>
    </row>
    <row r="104" spans="1:7">
      <c r="A104" s="33" t="s">
        <v>5</v>
      </c>
      <c r="B104" s="26">
        <f>Data1!L71/Data1!$N$72*(-100)</f>
        <v>-6.9767441860465116</v>
      </c>
      <c r="C104" s="39">
        <f>Data1!M71/Data1!$N$72*(100)</f>
        <v>11.336570406337849</v>
      </c>
      <c r="D104" s="39">
        <f>Data1!O71/Data1!$Q$72*(-100)</f>
        <v>-10.941176470588236</v>
      </c>
      <c r="E104" s="39">
        <f>Data1!P71/Data1!$Q$72*(100)</f>
        <v>22.235294117647058</v>
      </c>
      <c r="F104" s="39">
        <f>Data1!R71/Data1!$T$72*(-100)</f>
        <v>-2.9255319148936172</v>
      </c>
      <c r="G104" s="40">
        <f>Data1!S71/Data1!$T$72*(100)</f>
        <v>5.3191489361702127</v>
      </c>
    </row>
  </sheetData>
  <mergeCells count="4">
    <mergeCell ref="B36:G36"/>
    <mergeCell ref="B37:C37"/>
    <mergeCell ref="D37:E37"/>
    <mergeCell ref="F37:G3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U20"/>
  <sheetViews>
    <sheetView workbookViewId="0"/>
  </sheetViews>
  <sheetFormatPr defaultRowHeight="15"/>
  <sheetData>
    <row r="1" spans="1:21">
      <c r="A1" s="6" t="s">
        <v>26</v>
      </c>
    </row>
    <row r="2" spans="1:21">
      <c r="A2" s="6"/>
    </row>
    <row r="3" spans="1:21">
      <c r="A3" s="7"/>
      <c r="B3" s="72" t="s">
        <v>6</v>
      </c>
      <c r="C3" s="73"/>
      <c r="D3" s="73"/>
      <c r="E3" s="73"/>
      <c r="F3" s="73"/>
      <c r="G3" s="73"/>
      <c r="H3" s="73"/>
      <c r="I3" s="73"/>
      <c r="J3" s="73"/>
      <c r="K3" s="74"/>
      <c r="L3" s="75" t="s">
        <v>7</v>
      </c>
      <c r="M3" s="76"/>
      <c r="N3" s="76"/>
      <c r="O3" s="76"/>
      <c r="P3" s="76"/>
      <c r="Q3" s="76"/>
      <c r="R3" s="76"/>
      <c r="S3" s="76"/>
      <c r="T3" s="76"/>
      <c r="U3" s="77"/>
    </row>
    <row r="4" spans="1:21">
      <c r="A4" s="44"/>
      <c r="B4" s="71" t="s">
        <v>22</v>
      </c>
      <c r="C4" s="71"/>
      <c r="D4" s="71"/>
      <c r="E4" s="71" t="s">
        <v>3</v>
      </c>
      <c r="F4" s="71"/>
      <c r="G4" s="71"/>
      <c r="H4" s="71" t="s">
        <v>11</v>
      </c>
      <c r="I4" s="71"/>
      <c r="J4" s="71"/>
      <c r="K4" s="78" t="s">
        <v>0</v>
      </c>
      <c r="L4" s="80" t="s">
        <v>22</v>
      </c>
      <c r="M4" s="80"/>
      <c r="N4" s="80"/>
      <c r="O4" s="71" t="s">
        <v>3</v>
      </c>
      <c r="P4" s="71"/>
      <c r="Q4" s="71"/>
      <c r="R4" s="71" t="s">
        <v>11</v>
      </c>
      <c r="S4" s="71"/>
      <c r="T4" s="71"/>
      <c r="U4" s="81" t="s">
        <v>0</v>
      </c>
    </row>
    <row r="5" spans="1:21">
      <c r="A5" s="45" t="s">
        <v>10</v>
      </c>
      <c r="B5" s="34" t="s">
        <v>9</v>
      </c>
      <c r="C5" s="34" t="s">
        <v>8</v>
      </c>
      <c r="D5" s="34" t="s">
        <v>0</v>
      </c>
      <c r="E5" s="16" t="s">
        <v>9</v>
      </c>
      <c r="F5" s="16" t="s">
        <v>8</v>
      </c>
      <c r="G5" s="16" t="s">
        <v>0</v>
      </c>
      <c r="H5" s="16" t="s">
        <v>9</v>
      </c>
      <c r="I5" s="16" t="s">
        <v>8</v>
      </c>
      <c r="J5" s="16" t="s">
        <v>0</v>
      </c>
      <c r="K5" s="79"/>
      <c r="L5" s="17" t="s">
        <v>9</v>
      </c>
      <c r="M5" s="17" t="s">
        <v>8</v>
      </c>
      <c r="N5" s="17" t="s">
        <v>0</v>
      </c>
      <c r="O5" s="17" t="s">
        <v>9</v>
      </c>
      <c r="P5" s="17" t="s">
        <v>8</v>
      </c>
      <c r="Q5" s="17" t="s">
        <v>0</v>
      </c>
      <c r="R5" s="17" t="s">
        <v>9</v>
      </c>
      <c r="S5" s="17" t="s">
        <v>8</v>
      </c>
      <c r="T5" s="17" t="s">
        <v>0</v>
      </c>
      <c r="U5" s="82"/>
    </row>
    <row r="6" spans="1:21">
      <c r="A6" s="45" t="s">
        <v>1</v>
      </c>
      <c r="B6" s="41">
        <f>SUM(Data1!B6:B20)</f>
        <v>416141</v>
      </c>
      <c r="C6" s="42">
        <f>SUM(Data1!C6:C20)</f>
        <v>394856</v>
      </c>
      <c r="D6" s="43">
        <f>SUM(Data1!D6:D20)</f>
        <v>810997</v>
      </c>
      <c r="E6" s="41">
        <f>SUM(Data1!E6:E20)</f>
        <v>8927</v>
      </c>
      <c r="F6" s="42">
        <f>SUM(Data1!F6:F20)</f>
        <v>8517</v>
      </c>
      <c r="G6" s="43">
        <f>SUM(Data1!G6:G20)</f>
        <v>17444</v>
      </c>
      <c r="H6" s="41">
        <f>SUM(Data1!H6:H20)</f>
        <v>1886</v>
      </c>
      <c r="I6" s="42">
        <f>SUM(Data1!I6:I20)</f>
        <v>1716</v>
      </c>
      <c r="J6" s="43">
        <f>SUM(Data1!J6:J20)</f>
        <v>3602</v>
      </c>
      <c r="K6" s="43">
        <f>SUM(Data1!K6:K20)</f>
        <v>832043</v>
      </c>
      <c r="L6" s="41">
        <f>SUM(Data1!L6:L20)</f>
        <v>1481</v>
      </c>
      <c r="M6" s="42">
        <f>SUM(Data1!M6:M20)</f>
        <v>1374</v>
      </c>
      <c r="N6" s="43">
        <f>SUM(Data1!N6:N20)</f>
        <v>2855</v>
      </c>
      <c r="O6" s="41">
        <f>SUM(Data1!O6:O20)</f>
        <v>41</v>
      </c>
      <c r="P6" s="42">
        <f>SUM(Data1!P6:P20)</f>
        <v>41</v>
      </c>
      <c r="Q6" s="43">
        <f>SUM(Data1!Q6:Q20)</f>
        <v>82</v>
      </c>
      <c r="R6" s="41">
        <f>SUM(Data1!R6:R20)</f>
        <v>10</v>
      </c>
      <c r="S6" s="42">
        <f>SUM(Data1!S6:S20)</f>
        <v>15</v>
      </c>
      <c r="T6" s="43">
        <f>SUM(Data1!T6:T20)</f>
        <v>25</v>
      </c>
      <c r="U6" s="43">
        <f>SUM(Data1!U6:U20)</f>
        <v>2962</v>
      </c>
    </row>
    <row r="7" spans="1:21">
      <c r="A7" s="45" t="s">
        <v>12</v>
      </c>
      <c r="B7" s="9">
        <f>SUM(Data1!B21:B55)</f>
        <v>1343058</v>
      </c>
      <c r="C7" s="10">
        <f>SUM(Data1!C21:C55)</f>
        <v>1294080</v>
      </c>
      <c r="D7" s="11">
        <f>SUM(Data1!D21:D55)</f>
        <v>2637138</v>
      </c>
      <c r="E7" s="9">
        <f>SUM(Data1!E21:E55)</f>
        <v>30267</v>
      </c>
      <c r="F7" s="10">
        <f>SUM(Data1!F21:F55)</f>
        <v>22393</v>
      </c>
      <c r="G7" s="11">
        <f>SUM(Data1!G21:G55)</f>
        <v>52660</v>
      </c>
      <c r="H7" s="9">
        <f>SUM(Data1!H21:H55)</f>
        <v>8813</v>
      </c>
      <c r="I7" s="10">
        <f>SUM(Data1!I21:I55)</f>
        <v>7124</v>
      </c>
      <c r="J7" s="11">
        <f>SUM(Data1!J21:J55)</f>
        <v>15937</v>
      </c>
      <c r="K7" s="11">
        <f>SUM(Data1!K21:K55)</f>
        <v>2705735</v>
      </c>
      <c r="L7" s="9">
        <f>SUM(Data1!L21:L55)</f>
        <v>4641</v>
      </c>
      <c r="M7" s="10">
        <f>SUM(Data1!M21:M55)</f>
        <v>4685</v>
      </c>
      <c r="N7" s="11">
        <f>SUM(Data1!N21:N55)</f>
        <v>9326</v>
      </c>
      <c r="O7" s="9">
        <f>SUM(Data1!O21:O55)</f>
        <v>175</v>
      </c>
      <c r="P7" s="10">
        <f>SUM(Data1!P21:P55)</f>
        <v>111</v>
      </c>
      <c r="Q7" s="11">
        <f>SUM(Data1!Q21:Q55)</f>
        <v>286</v>
      </c>
      <c r="R7" s="9">
        <f>SUM(Data1!R21:R55)</f>
        <v>130</v>
      </c>
      <c r="S7" s="10">
        <f>SUM(Data1!S21:S55)</f>
        <v>109</v>
      </c>
      <c r="T7" s="11">
        <f>SUM(Data1!T21:T55)</f>
        <v>239</v>
      </c>
      <c r="U7" s="11">
        <f>SUM(Data1!U21:U55)</f>
        <v>9851</v>
      </c>
    </row>
    <row r="8" spans="1:21">
      <c r="A8" s="45" t="s">
        <v>13</v>
      </c>
      <c r="B8" s="9">
        <f>SUM(Data1!B56:B70)</f>
        <v>510516</v>
      </c>
      <c r="C8" s="10">
        <f>SUM(Data1!C56:C70)</f>
        <v>550180</v>
      </c>
      <c r="D8" s="11">
        <f>SUM(Data1!D56:D70)</f>
        <v>1060696</v>
      </c>
      <c r="E8" s="9">
        <f>SUM(Data1!E56:E70)</f>
        <v>19354</v>
      </c>
      <c r="F8" s="10">
        <f>SUM(Data1!F56:F70)</f>
        <v>17549</v>
      </c>
      <c r="G8" s="11">
        <f>SUM(Data1!G56:G70)</f>
        <v>36903</v>
      </c>
      <c r="H8" s="9">
        <f>SUM(Data1!H56:H70)</f>
        <v>3707</v>
      </c>
      <c r="I8" s="10">
        <f>SUM(Data1!I56:I70)</f>
        <v>3232</v>
      </c>
      <c r="J8" s="11">
        <f>SUM(Data1!J56:J70)</f>
        <v>6939</v>
      </c>
      <c r="K8" s="11">
        <f>SUM(Data1!K56:K70)</f>
        <v>1104538</v>
      </c>
      <c r="L8" s="9">
        <f>SUM(Data1!L56:L70)</f>
        <v>1752</v>
      </c>
      <c r="M8" s="10">
        <f>SUM(Data1!M56:M70)</f>
        <v>2049</v>
      </c>
      <c r="N8" s="11">
        <f>SUM(Data1!N56:N70)</f>
        <v>3801</v>
      </c>
      <c r="O8" s="9">
        <f>SUM(Data1!O56:O70)</f>
        <v>104</v>
      </c>
      <c r="P8" s="10">
        <f>SUM(Data1!P56:P70)</f>
        <v>96</v>
      </c>
      <c r="Q8" s="11">
        <f>SUM(Data1!Q56:Q70)</f>
        <v>200</v>
      </c>
      <c r="R8" s="9">
        <f>SUM(Data1!R56:R70)</f>
        <v>47</v>
      </c>
      <c r="S8" s="10">
        <f>SUM(Data1!S56:S70)</f>
        <v>34</v>
      </c>
      <c r="T8" s="11">
        <f>SUM(Data1!T56:T70)</f>
        <v>81</v>
      </c>
      <c r="U8" s="11">
        <f>SUM(Data1!U56:U70)</f>
        <v>4082</v>
      </c>
    </row>
    <row r="9" spans="1:21">
      <c r="A9" s="45" t="s">
        <v>5</v>
      </c>
      <c r="B9" s="9">
        <f>Data1!B71</f>
        <v>284589</v>
      </c>
      <c r="C9" s="10">
        <f>Data1!C71</f>
        <v>451190</v>
      </c>
      <c r="D9" s="11">
        <f>Data1!D71</f>
        <v>735779</v>
      </c>
      <c r="E9" s="9">
        <f>Data1!E71</f>
        <v>17060</v>
      </c>
      <c r="F9" s="10">
        <f>Data1!F71</f>
        <v>26450</v>
      </c>
      <c r="G9" s="11">
        <f>Data1!G71</f>
        <v>43510</v>
      </c>
      <c r="H9" s="9">
        <f>Data1!H71</f>
        <v>1764</v>
      </c>
      <c r="I9" s="10">
        <f>Data1!I71</f>
        <v>2883</v>
      </c>
      <c r="J9" s="11">
        <f>Data1!J71</f>
        <v>4647</v>
      </c>
      <c r="K9" s="11">
        <f>Data1!K71</f>
        <v>783936</v>
      </c>
      <c r="L9" s="9">
        <f>Data1!L71</f>
        <v>1365</v>
      </c>
      <c r="M9" s="10">
        <f>Data1!M71</f>
        <v>2218</v>
      </c>
      <c r="N9" s="11">
        <f>Data1!N71</f>
        <v>3583</v>
      </c>
      <c r="O9" s="9">
        <f>Data1!O71</f>
        <v>93</v>
      </c>
      <c r="P9" s="10">
        <f>Data1!P71</f>
        <v>189</v>
      </c>
      <c r="Q9" s="11">
        <f>Data1!Q71</f>
        <v>282</v>
      </c>
      <c r="R9" s="9">
        <f>Data1!R71</f>
        <v>11</v>
      </c>
      <c r="S9" s="10">
        <f>Data1!S71</f>
        <v>20</v>
      </c>
      <c r="T9" s="11">
        <f>Data1!T71</f>
        <v>31</v>
      </c>
      <c r="U9" s="11">
        <f>Data1!U71</f>
        <v>3896</v>
      </c>
    </row>
    <row r="10" spans="1:21">
      <c r="A10" s="15" t="s">
        <v>0</v>
      </c>
      <c r="B10" s="13">
        <f>Data1!B72</f>
        <v>2554304</v>
      </c>
      <c r="C10" s="8">
        <f>Data1!C72</f>
        <v>2690306</v>
      </c>
      <c r="D10" s="14">
        <f>Data1!D72</f>
        <v>5244610</v>
      </c>
      <c r="E10" s="13">
        <f>Data1!E72</f>
        <v>75608</v>
      </c>
      <c r="F10" s="8">
        <f>Data1!F72</f>
        <v>74909</v>
      </c>
      <c r="G10" s="14">
        <f>Data1!G72</f>
        <v>150517</v>
      </c>
      <c r="H10" s="13">
        <f>Data1!H72</f>
        <v>16170</v>
      </c>
      <c r="I10" s="8">
        <f>Data1!I72</f>
        <v>14955</v>
      </c>
      <c r="J10" s="14">
        <f>Data1!J72</f>
        <v>31125</v>
      </c>
      <c r="K10" s="14">
        <f>Data1!K72</f>
        <v>5426252</v>
      </c>
      <c r="L10" s="13">
        <f>Data1!L72</f>
        <v>9239</v>
      </c>
      <c r="M10" s="8">
        <f>Data1!M72</f>
        <v>10326</v>
      </c>
      <c r="N10" s="14">
        <f>Data1!N72</f>
        <v>19565</v>
      </c>
      <c r="O10" s="13">
        <f>Data1!O72</f>
        <v>413</v>
      </c>
      <c r="P10" s="8">
        <f>Data1!P72</f>
        <v>437</v>
      </c>
      <c r="Q10" s="14">
        <f>Data1!Q72</f>
        <v>850</v>
      </c>
      <c r="R10" s="13">
        <f>Data1!R72</f>
        <v>198</v>
      </c>
      <c r="S10" s="8">
        <f>Data1!S72</f>
        <v>178</v>
      </c>
      <c r="T10" s="14">
        <f>Data1!T72</f>
        <v>376</v>
      </c>
      <c r="U10" s="14">
        <f>Data1!U72</f>
        <v>20791</v>
      </c>
    </row>
    <row r="12" spans="1:21">
      <c r="A12" s="6" t="s">
        <v>27</v>
      </c>
    </row>
    <row r="13" spans="1:21">
      <c r="A13" s="7"/>
      <c r="B13" s="72" t="s">
        <v>6</v>
      </c>
      <c r="C13" s="73"/>
      <c r="D13" s="73"/>
      <c r="E13" s="73"/>
      <c r="F13" s="73"/>
      <c r="G13" s="73"/>
      <c r="H13" s="73"/>
      <c r="I13" s="73"/>
      <c r="J13" s="73"/>
      <c r="K13" s="74"/>
      <c r="L13" s="75" t="s">
        <v>7</v>
      </c>
      <c r="M13" s="76"/>
      <c r="N13" s="76"/>
      <c r="O13" s="76"/>
      <c r="P13" s="76"/>
      <c r="Q13" s="76"/>
      <c r="R13" s="76"/>
      <c r="S13" s="76"/>
      <c r="T13" s="76"/>
      <c r="U13" s="77"/>
    </row>
    <row r="14" spans="1:21">
      <c r="A14" s="44"/>
      <c r="B14" s="71" t="s">
        <v>22</v>
      </c>
      <c r="C14" s="71"/>
      <c r="D14" s="71"/>
      <c r="E14" s="71" t="s">
        <v>3</v>
      </c>
      <c r="F14" s="71"/>
      <c r="G14" s="71"/>
      <c r="H14" s="71" t="s">
        <v>11</v>
      </c>
      <c r="I14" s="71"/>
      <c r="J14" s="71"/>
      <c r="K14" s="78" t="s">
        <v>0</v>
      </c>
      <c r="L14" s="80" t="s">
        <v>22</v>
      </c>
      <c r="M14" s="80"/>
      <c r="N14" s="80"/>
      <c r="O14" s="71" t="s">
        <v>3</v>
      </c>
      <c r="P14" s="71"/>
      <c r="Q14" s="71"/>
      <c r="R14" s="71" t="s">
        <v>11</v>
      </c>
      <c r="S14" s="71"/>
      <c r="T14" s="71"/>
      <c r="U14" s="81" t="s">
        <v>0</v>
      </c>
    </row>
    <row r="15" spans="1:21">
      <c r="A15" s="45" t="s">
        <v>10</v>
      </c>
      <c r="B15" s="34" t="s">
        <v>9</v>
      </c>
      <c r="C15" s="34" t="s">
        <v>8</v>
      </c>
      <c r="D15" s="34" t="s">
        <v>0</v>
      </c>
      <c r="E15" s="16" t="s">
        <v>9</v>
      </c>
      <c r="F15" s="16" t="s">
        <v>8</v>
      </c>
      <c r="G15" s="16" t="s">
        <v>0</v>
      </c>
      <c r="H15" s="16" t="s">
        <v>9</v>
      </c>
      <c r="I15" s="16" t="s">
        <v>8</v>
      </c>
      <c r="J15" s="16" t="s">
        <v>0</v>
      </c>
      <c r="K15" s="79"/>
      <c r="L15" s="17" t="s">
        <v>9</v>
      </c>
      <c r="M15" s="17" t="s">
        <v>8</v>
      </c>
      <c r="N15" s="17" t="s">
        <v>0</v>
      </c>
      <c r="O15" s="17" t="s">
        <v>9</v>
      </c>
      <c r="P15" s="17" t="s">
        <v>8</v>
      </c>
      <c r="Q15" s="17" t="s">
        <v>0</v>
      </c>
      <c r="R15" s="17" t="s">
        <v>9</v>
      </c>
      <c r="S15" s="17" t="s">
        <v>8</v>
      </c>
      <c r="T15" s="17" t="s">
        <v>0</v>
      </c>
      <c r="U15" s="82"/>
    </row>
    <row r="16" spans="1:21">
      <c r="A16" s="33" t="s">
        <v>1</v>
      </c>
      <c r="B16" s="46">
        <f>B6/B$10*100</f>
        <v>16.291756971762169</v>
      </c>
      <c r="C16" s="49">
        <f t="shared" ref="C16:D16" si="0">C6/C$10*100</f>
        <v>14.676992133980299</v>
      </c>
      <c r="D16" s="50">
        <f t="shared" si="0"/>
        <v>15.463437700801395</v>
      </c>
      <c r="E16" s="46">
        <f>E6/E$10*100</f>
        <v>11.806951645328537</v>
      </c>
      <c r="F16" s="49">
        <f t="shared" ref="F16:G16" si="1">F6/F$10*100</f>
        <v>11.369795351693387</v>
      </c>
      <c r="G16" s="50">
        <f t="shared" si="1"/>
        <v>11.589388574048114</v>
      </c>
      <c r="H16" s="46">
        <f>H6/H$10*100</f>
        <v>11.663574520717377</v>
      </c>
      <c r="I16" s="49">
        <f t="shared" ref="I16:K16" si="2">I6/I$10*100</f>
        <v>11.474423269809428</v>
      </c>
      <c r="J16" s="50">
        <f t="shared" si="2"/>
        <v>11.572690763052208</v>
      </c>
      <c r="K16" s="50">
        <f t="shared" si="2"/>
        <v>15.333659402475226</v>
      </c>
      <c r="L16" s="46">
        <f>L6/L$10*100</f>
        <v>16.029873362918064</v>
      </c>
      <c r="M16" s="49">
        <f t="shared" ref="M16:N16" si="3">M6/M$10*100</f>
        <v>13.306217315514235</v>
      </c>
      <c r="N16" s="50">
        <f t="shared" si="3"/>
        <v>14.592384359826221</v>
      </c>
      <c r="O16" s="46">
        <f>O6/O$10*100</f>
        <v>9.9273607748184016</v>
      </c>
      <c r="P16" s="49">
        <f t="shared" ref="P16:Q16" si="4">P6/P$10*100</f>
        <v>9.3821510297482842</v>
      </c>
      <c r="Q16" s="50">
        <f t="shared" si="4"/>
        <v>9.6470588235294112</v>
      </c>
      <c r="R16" s="46">
        <f>R6/R$10*100</f>
        <v>5.0505050505050502</v>
      </c>
      <c r="S16" s="49">
        <f t="shared" ref="S16:U16" si="5">S6/S$10*100</f>
        <v>8.4269662921348321</v>
      </c>
      <c r="T16" s="50">
        <f t="shared" si="5"/>
        <v>6.6489361702127656</v>
      </c>
      <c r="U16" s="50">
        <f t="shared" si="5"/>
        <v>14.246548987542687</v>
      </c>
    </row>
    <row r="17" spans="1:21">
      <c r="A17" s="33" t="s">
        <v>12</v>
      </c>
      <c r="B17" s="21">
        <f t="shared" ref="B17:D17" si="6">B7/B$10*100</f>
        <v>52.580194056776328</v>
      </c>
      <c r="C17" s="48">
        <f t="shared" si="6"/>
        <v>48.101591417481877</v>
      </c>
      <c r="D17" s="51">
        <f t="shared" si="6"/>
        <v>50.282823698997639</v>
      </c>
      <c r="E17" s="21">
        <f t="shared" ref="E17:J17" si="7">E7/E$10*100</f>
        <v>40.031478150460273</v>
      </c>
      <c r="F17" s="48">
        <f t="shared" si="7"/>
        <v>29.893604239810973</v>
      </c>
      <c r="G17" s="51">
        <f t="shared" si="7"/>
        <v>34.986081306430506</v>
      </c>
      <c r="H17" s="21">
        <f t="shared" si="7"/>
        <v>54.502164502164504</v>
      </c>
      <c r="I17" s="48">
        <f t="shared" si="7"/>
        <v>47.636242059511872</v>
      </c>
      <c r="J17" s="51">
        <f t="shared" si="7"/>
        <v>51.203212851405624</v>
      </c>
      <c r="K17" s="51">
        <f t="shared" ref="K17" si="8">K7/K$10*100</f>
        <v>49.863791803255729</v>
      </c>
      <c r="L17" s="21">
        <f t="shared" ref="L17:U17" si="9">L7/L$10*100</f>
        <v>50.23270916765884</v>
      </c>
      <c r="M17" s="48">
        <f t="shared" si="9"/>
        <v>45.370908386596945</v>
      </c>
      <c r="N17" s="51">
        <f t="shared" si="9"/>
        <v>47.66675185279837</v>
      </c>
      <c r="O17" s="21">
        <f t="shared" si="9"/>
        <v>42.372881355932201</v>
      </c>
      <c r="P17" s="48">
        <f t="shared" si="9"/>
        <v>25.400457665903893</v>
      </c>
      <c r="Q17" s="51">
        <f t="shared" si="9"/>
        <v>33.647058823529413</v>
      </c>
      <c r="R17" s="21">
        <f t="shared" si="9"/>
        <v>65.656565656565661</v>
      </c>
      <c r="S17" s="48">
        <f t="shared" si="9"/>
        <v>61.235955056179783</v>
      </c>
      <c r="T17" s="51">
        <f t="shared" si="9"/>
        <v>63.563829787234042</v>
      </c>
      <c r="U17" s="51">
        <f t="shared" si="9"/>
        <v>47.381078351209659</v>
      </c>
    </row>
    <row r="18" spans="1:21">
      <c r="A18" s="33" t="s">
        <v>13</v>
      </c>
      <c r="B18" s="21">
        <f t="shared" ref="B18:D18" si="10">B8/B$10*100</f>
        <v>19.986501215203827</v>
      </c>
      <c r="C18" s="48">
        <f t="shared" si="10"/>
        <v>20.450461769032966</v>
      </c>
      <c r="D18" s="51">
        <f t="shared" si="10"/>
        <v>20.224497150407753</v>
      </c>
      <c r="E18" s="21">
        <f t="shared" ref="E18:J18" si="11">E8/E$10*100</f>
        <v>25.597820336472331</v>
      </c>
      <c r="F18" s="48">
        <f t="shared" si="11"/>
        <v>23.427091537732448</v>
      </c>
      <c r="G18" s="51">
        <f t="shared" si="11"/>
        <v>24.517496362537123</v>
      </c>
      <c r="H18" s="21">
        <f t="shared" si="11"/>
        <v>22.925170068027214</v>
      </c>
      <c r="I18" s="48">
        <f t="shared" si="11"/>
        <v>21.611501170177196</v>
      </c>
      <c r="J18" s="51">
        <f t="shared" si="11"/>
        <v>22.293975903614456</v>
      </c>
      <c r="K18" s="51">
        <f t="shared" ref="K18" si="12">K8/K$10*100</f>
        <v>20.355449765326046</v>
      </c>
      <c r="L18" s="21">
        <f t="shared" ref="L18:U18" si="13">L8/L$10*100</f>
        <v>18.963091243641088</v>
      </c>
      <c r="M18" s="48">
        <f t="shared" si="13"/>
        <v>19.843114468332367</v>
      </c>
      <c r="N18" s="51">
        <f t="shared" si="13"/>
        <v>19.427549194991055</v>
      </c>
      <c r="O18" s="21">
        <f t="shared" si="13"/>
        <v>25.181598062953999</v>
      </c>
      <c r="P18" s="48">
        <f t="shared" si="13"/>
        <v>21.967963386727689</v>
      </c>
      <c r="Q18" s="51">
        <f t="shared" si="13"/>
        <v>23.52941176470588</v>
      </c>
      <c r="R18" s="21">
        <f t="shared" si="13"/>
        <v>23.737373737373737</v>
      </c>
      <c r="S18" s="48">
        <f t="shared" si="13"/>
        <v>19.101123595505616</v>
      </c>
      <c r="T18" s="51">
        <f t="shared" si="13"/>
        <v>21.542553191489361</v>
      </c>
      <c r="U18" s="51">
        <f t="shared" si="13"/>
        <v>19.633495262373142</v>
      </c>
    </row>
    <row r="19" spans="1:21">
      <c r="A19" s="33" t="s">
        <v>5</v>
      </c>
      <c r="B19" s="21">
        <f t="shared" ref="B19:D19" si="14">B9/B$10*100</f>
        <v>11.141547756257673</v>
      </c>
      <c r="C19" s="48">
        <f t="shared" si="14"/>
        <v>16.770954679504861</v>
      </c>
      <c r="D19" s="51">
        <f t="shared" si="14"/>
        <v>14.029241449793217</v>
      </c>
      <c r="E19" s="21">
        <f t="shared" ref="E19:J19" si="15">E9/E$10*100</f>
        <v>22.563749867738863</v>
      </c>
      <c r="F19" s="48">
        <f t="shared" si="15"/>
        <v>35.309508870763196</v>
      </c>
      <c r="G19" s="51">
        <f t="shared" si="15"/>
        <v>28.907033756984262</v>
      </c>
      <c r="H19" s="21">
        <f t="shared" si="15"/>
        <v>10.909090909090908</v>
      </c>
      <c r="I19" s="48">
        <f t="shared" si="15"/>
        <v>19.277833500501504</v>
      </c>
      <c r="J19" s="51">
        <f t="shared" si="15"/>
        <v>14.930120481927711</v>
      </c>
      <c r="K19" s="51">
        <f t="shared" ref="K19" si="16">K9/K$10*100</f>
        <v>14.447099028942997</v>
      </c>
      <c r="L19" s="21">
        <f t="shared" ref="L19:U19" si="17">L9/L$10*100</f>
        <v>14.774326225782012</v>
      </c>
      <c r="M19" s="48">
        <f t="shared" si="17"/>
        <v>21.47975982955646</v>
      </c>
      <c r="N19" s="51">
        <f t="shared" si="17"/>
        <v>18.313314592384362</v>
      </c>
      <c r="O19" s="21">
        <f t="shared" si="17"/>
        <v>22.518159806295397</v>
      </c>
      <c r="P19" s="48">
        <f t="shared" si="17"/>
        <v>43.249427917620139</v>
      </c>
      <c r="Q19" s="51">
        <f t="shared" si="17"/>
        <v>33.176470588235297</v>
      </c>
      <c r="R19" s="21">
        <f t="shared" si="17"/>
        <v>5.5555555555555554</v>
      </c>
      <c r="S19" s="48">
        <f t="shared" si="17"/>
        <v>11.235955056179774</v>
      </c>
      <c r="T19" s="51">
        <f t="shared" si="17"/>
        <v>8.2446808510638299</v>
      </c>
      <c r="U19" s="51">
        <f t="shared" si="17"/>
        <v>18.738877398874511</v>
      </c>
    </row>
    <row r="20" spans="1:21">
      <c r="A20" s="47" t="s">
        <v>0</v>
      </c>
      <c r="B20" s="52">
        <f t="shared" ref="B20:D20" si="18">B10/B$10*100</f>
        <v>100</v>
      </c>
      <c r="C20" s="53">
        <f t="shared" si="18"/>
        <v>100</v>
      </c>
      <c r="D20" s="54">
        <f t="shared" si="18"/>
        <v>100</v>
      </c>
      <c r="E20" s="52">
        <f t="shared" ref="E20:J20" si="19">E10/E$10*100</f>
        <v>100</v>
      </c>
      <c r="F20" s="53">
        <f t="shared" si="19"/>
        <v>100</v>
      </c>
      <c r="G20" s="54">
        <f t="shared" si="19"/>
        <v>100</v>
      </c>
      <c r="H20" s="52">
        <f t="shared" si="19"/>
        <v>100</v>
      </c>
      <c r="I20" s="53">
        <f t="shared" si="19"/>
        <v>100</v>
      </c>
      <c r="J20" s="54">
        <f t="shared" si="19"/>
        <v>100</v>
      </c>
      <c r="K20" s="54">
        <f t="shared" ref="K20" si="20">K10/K$10*100</f>
        <v>100</v>
      </c>
      <c r="L20" s="52">
        <f t="shared" ref="L20:U20" si="21">L10/L$10*100</f>
        <v>100</v>
      </c>
      <c r="M20" s="53">
        <f t="shared" si="21"/>
        <v>100</v>
      </c>
      <c r="N20" s="54">
        <f t="shared" si="21"/>
        <v>100</v>
      </c>
      <c r="O20" s="52">
        <f t="shared" si="21"/>
        <v>100</v>
      </c>
      <c r="P20" s="53">
        <f t="shared" si="21"/>
        <v>100</v>
      </c>
      <c r="Q20" s="54">
        <f t="shared" si="21"/>
        <v>100</v>
      </c>
      <c r="R20" s="52">
        <f t="shared" si="21"/>
        <v>100</v>
      </c>
      <c r="S20" s="53">
        <f t="shared" si="21"/>
        <v>100</v>
      </c>
      <c r="T20" s="54">
        <f t="shared" si="21"/>
        <v>100</v>
      </c>
      <c r="U20" s="54">
        <f t="shared" si="21"/>
        <v>100</v>
      </c>
    </row>
  </sheetData>
  <mergeCells count="20">
    <mergeCell ref="B13:K13"/>
    <mergeCell ref="L13:U13"/>
    <mergeCell ref="B14:D14"/>
    <mergeCell ref="E14:G14"/>
    <mergeCell ref="H14:J14"/>
    <mergeCell ref="K14:K15"/>
    <mergeCell ref="L14:N14"/>
    <mergeCell ref="O14:Q14"/>
    <mergeCell ref="R14:T14"/>
    <mergeCell ref="U14:U15"/>
    <mergeCell ref="B3:K3"/>
    <mergeCell ref="L3:U3"/>
    <mergeCell ref="B4:D4"/>
    <mergeCell ref="E4:G4"/>
    <mergeCell ref="H4:J4"/>
    <mergeCell ref="K4:K5"/>
    <mergeCell ref="L4:N4"/>
    <mergeCell ref="O4:Q4"/>
    <mergeCell ref="R4:T4"/>
    <mergeCell ref="U4:U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G39"/>
  <sheetViews>
    <sheetView workbookViewId="0"/>
  </sheetViews>
  <sheetFormatPr defaultRowHeight="15"/>
  <sheetData>
    <row r="1" spans="1:1">
      <c r="A1" s="6" t="s">
        <v>27</v>
      </c>
    </row>
    <row r="33" spans="1:7">
      <c r="A33" s="6" t="s">
        <v>27</v>
      </c>
    </row>
    <row r="34" spans="1:7">
      <c r="A34" s="7"/>
      <c r="B34" s="68" t="s">
        <v>6</v>
      </c>
      <c r="C34" s="69"/>
      <c r="D34" s="69"/>
      <c r="E34" s="65" t="s">
        <v>7</v>
      </c>
      <c r="F34" s="65"/>
      <c r="G34" s="66"/>
    </row>
    <row r="35" spans="1:7">
      <c r="A35" s="33"/>
      <c r="B35" s="22" t="s">
        <v>2</v>
      </c>
      <c r="C35" s="23" t="s">
        <v>3</v>
      </c>
      <c r="D35" s="55" t="s">
        <v>4</v>
      </c>
      <c r="E35" s="22" t="s">
        <v>2</v>
      </c>
      <c r="F35" s="23" t="s">
        <v>3</v>
      </c>
      <c r="G35" s="55" t="s">
        <v>4</v>
      </c>
    </row>
    <row r="36" spans="1:7">
      <c r="A36" s="33" t="s">
        <v>1</v>
      </c>
      <c r="B36" s="21">
        <f>Data2!D16</f>
        <v>15.463437700801395</v>
      </c>
      <c r="C36" s="48">
        <f>Data2!G16</f>
        <v>11.589388574048114</v>
      </c>
      <c r="D36" s="51">
        <f>Data2!J16</f>
        <v>11.572690763052208</v>
      </c>
      <c r="E36" s="21">
        <f>Data2!N16</f>
        <v>14.592384359826221</v>
      </c>
      <c r="F36" s="48">
        <f>Data2!Q16</f>
        <v>9.6470588235294112</v>
      </c>
      <c r="G36" s="51">
        <f>Data2!T16</f>
        <v>6.6489361702127656</v>
      </c>
    </row>
    <row r="37" spans="1:7">
      <c r="A37" s="33" t="s">
        <v>12</v>
      </c>
      <c r="B37" s="21">
        <f>Data2!D17</f>
        <v>50.282823698997639</v>
      </c>
      <c r="C37" s="48">
        <f>Data2!G17</f>
        <v>34.986081306430506</v>
      </c>
      <c r="D37" s="51">
        <f>Data2!J17</f>
        <v>51.203212851405624</v>
      </c>
      <c r="E37" s="21">
        <f>Data2!N17</f>
        <v>47.66675185279837</v>
      </c>
      <c r="F37" s="48">
        <f>Data2!Q17</f>
        <v>33.647058823529413</v>
      </c>
      <c r="G37" s="51">
        <f>Data2!T17</f>
        <v>63.563829787234042</v>
      </c>
    </row>
    <row r="38" spans="1:7">
      <c r="A38" s="33" t="s">
        <v>13</v>
      </c>
      <c r="B38" s="21">
        <f>Data2!D18</f>
        <v>20.224497150407753</v>
      </c>
      <c r="C38" s="48">
        <f>Data2!G18</f>
        <v>24.517496362537123</v>
      </c>
      <c r="D38" s="51">
        <f>Data2!J18</f>
        <v>22.293975903614456</v>
      </c>
      <c r="E38" s="21">
        <f>Data2!N18</f>
        <v>19.427549194991055</v>
      </c>
      <c r="F38" s="48">
        <f>Data2!Q18</f>
        <v>23.52941176470588</v>
      </c>
      <c r="G38" s="51">
        <f>Data2!T18</f>
        <v>21.542553191489361</v>
      </c>
    </row>
    <row r="39" spans="1:7">
      <c r="A39" s="33" t="s">
        <v>5</v>
      </c>
      <c r="B39" s="52">
        <f>Data2!D19</f>
        <v>14.029241449793217</v>
      </c>
      <c r="C39" s="53">
        <f>Data2!G19</f>
        <v>28.907033756984262</v>
      </c>
      <c r="D39" s="54">
        <f>Data2!J19</f>
        <v>14.930120481927711</v>
      </c>
      <c r="E39" s="52">
        <f>Data2!N19</f>
        <v>18.313314592384362</v>
      </c>
      <c r="F39" s="53">
        <f>Data2!Q19</f>
        <v>33.176470588235297</v>
      </c>
      <c r="G39" s="54">
        <f>Data2!T19</f>
        <v>8.2446808510638299</v>
      </c>
    </row>
  </sheetData>
  <mergeCells count="2">
    <mergeCell ref="B34:D34"/>
    <mergeCell ref="E34:G34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T49"/>
  <sheetViews>
    <sheetView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ColWidth="8.85546875" defaultRowHeight="15"/>
  <cols>
    <col min="1" max="1" width="6.140625" style="114" customWidth="1"/>
    <col min="2" max="2" width="29.140625" style="114" bestFit="1" customWidth="1"/>
    <col min="3" max="7" width="9.85546875" style="115" customWidth="1"/>
    <col min="8" max="17" width="9.85546875" style="116" customWidth="1"/>
    <col min="18" max="18" width="8.85546875" style="114"/>
    <col min="19" max="19" width="6.7109375" style="114" bestFit="1" customWidth="1"/>
    <col min="20" max="20" width="19" style="114" bestFit="1" customWidth="1"/>
    <col min="21" max="24" width="8.85546875" style="114"/>
    <col min="25" max="25" width="14.28515625" style="114" bestFit="1" customWidth="1"/>
    <col min="26" max="29" width="8.85546875" style="114"/>
    <col min="30" max="30" width="17.28515625" style="114" bestFit="1" customWidth="1"/>
    <col min="31" max="16384" width="8.85546875" style="114"/>
  </cols>
  <sheetData>
    <row r="1" spans="1:20" customFormat="1">
      <c r="A1" s="83" t="s">
        <v>28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T1" s="83"/>
    </row>
    <row r="2" spans="1:20" customFormat="1"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20" customFormat="1">
      <c r="A3" s="84"/>
      <c r="B3" s="64" t="s">
        <v>6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6"/>
    </row>
    <row r="4" spans="1:20" customFormat="1">
      <c r="A4" s="82"/>
      <c r="B4" s="85"/>
      <c r="C4" s="86" t="s">
        <v>29</v>
      </c>
      <c r="D4" s="87"/>
      <c r="E4" s="87"/>
      <c r="F4" s="87"/>
      <c r="G4" s="88"/>
      <c r="H4" s="86" t="s">
        <v>9</v>
      </c>
      <c r="I4" s="87"/>
      <c r="J4" s="87"/>
      <c r="K4" s="87"/>
      <c r="L4" s="88"/>
      <c r="M4" s="86" t="s">
        <v>8</v>
      </c>
      <c r="N4" s="87"/>
      <c r="O4" s="87"/>
      <c r="P4" s="87"/>
      <c r="Q4" s="88"/>
    </row>
    <row r="5" spans="1:20" customFormat="1">
      <c r="A5" s="89"/>
      <c r="B5" s="90"/>
      <c r="C5" s="24" t="s">
        <v>1</v>
      </c>
      <c r="D5" s="24" t="s">
        <v>30</v>
      </c>
      <c r="E5" s="24" t="s">
        <v>31</v>
      </c>
      <c r="F5" s="91" t="s">
        <v>32</v>
      </c>
      <c r="G5" s="24" t="s">
        <v>0</v>
      </c>
      <c r="H5" s="24" t="s">
        <v>1</v>
      </c>
      <c r="I5" s="24" t="s">
        <v>30</v>
      </c>
      <c r="J5" s="24" t="s">
        <v>31</v>
      </c>
      <c r="K5" s="91" t="s">
        <v>32</v>
      </c>
      <c r="L5" s="24" t="s">
        <v>29</v>
      </c>
      <c r="M5" s="24" t="s">
        <v>1</v>
      </c>
      <c r="N5" s="24" t="s">
        <v>30</v>
      </c>
      <c r="O5" s="24" t="s">
        <v>31</v>
      </c>
      <c r="P5" s="91" t="s">
        <v>32</v>
      </c>
      <c r="Q5" s="24" t="s">
        <v>29</v>
      </c>
    </row>
    <row r="6" spans="1:20" customFormat="1">
      <c r="A6" s="92">
        <v>2011</v>
      </c>
      <c r="B6" s="93" t="s">
        <v>29</v>
      </c>
      <c r="C6" s="94">
        <v>826516</v>
      </c>
      <c r="D6" s="95">
        <v>1642905</v>
      </c>
      <c r="E6" s="95">
        <v>2926295</v>
      </c>
      <c r="F6" s="95">
        <v>1320</v>
      </c>
      <c r="G6" s="96">
        <v>5397036</v>
      </c>
      <c r="H6" s="95">
        <v>424109</v>
      </c>
      <c r="I6" s="95">
        <v>840652</v>
      </c>
      <c r="J6" s="95">
        <v>1362287</v>
      </c>
      <c r="K6" s="95">
        <v>724</v>
      </c>
      <c r="L6" s="96">
        <v>2627772</v>
      </c>
      <c r="M6" s="95">
        <v>402407</v>
      </c>
      <c r="N6" s="95">
        <v>802253</v>
      </c>
      <c r="O6" s="95">
        <v>1564008</v>
      </c>
      <c r="P6" s="95">
        <v>596</v>
      </c>
      <c r="Q6" s="96">
        <v>2769264</v>
      </c>
    </row>
    <row r="7" spans="1:20" customFormat="1">
      <c r="A7" s="97"/>
      <c r="B7" s="98" t="s">
        <v>33</v>
      </c>
      <c r="C7" s="99">
        <v>765728</v>
      </c>
      <c r="D7" s="100">
        <v>1531710</v>
      </c>
      <c r="E7" s="100">
        <v>2689142</v>
      </c>
      <c r="F7" s="100">
        <v>828</v>
      </c>
      <c r="G7" s="101">
        <v>4987408</v>
      </c>
      <c r="H7" s="100">
        <v>392787</v>
      </c>
      <c r="I7" s="100">
        <v>782404</v>
      </c>
      <c r="J7" s="100">
        <v>1245783</v>
      </c>
      <c r="K7" s="100">
        <v>445</v>
      </c>
      <c r="L7" s="101">
        <v>2421419</v>
      </c>
      <c r="M7" s="100">
        <v>372941</v>
      </c>
      <c r="N7" s="100">
        <v>749306</v>
      </c>
      <c r="O7" s="100">
        <v>1443359</v>
      </c>
      <c r="P7" s="100">
        <v>383</v>
      </c>
      <c r="Q7" s="101">
        <v>2565989</v>
      </c>
    </row>
    <row r="8" spans="1:20" customFormat="1">
      <c r="A8" s="97"/>
      <c r="B8" s="4" t="s">
        <v>3</v>
      </c>
      <c r="C8" s="99">
        <v>11169</v>
      </c>
      <c r="D8" s="100">
        <v>16484</v>
      </c>
      <c r="E8" s="100">
        <v>99476</v>
      </c>
      <c r="F8" s="100">
        <v>21</v>
      </c>
      <c r="G8" s="101">
        <v>127150</v>
      </c>
      <c r="H8" s="100">
        <v>5813</v>
      </c>
      <c r="I8" s="100">
        <v>8490</v>
      </c>
      <c r="J8" s="100">
        <v>43502</v>
      </c>
      <c r="K8" s="100">
        <v>11</v>
      </c>
      <c r="L8" s="101">
        <v>57816</v>
      </c>
      <c r="M8" s="100">
        <v>5356</v>
      </c>
      <c r="N8" s="100">
        <v>7994</v>
      </c>
      <c r="O8" s="100">
        <v>55974</v>
      </c>
      <c r="P8" s="100">
        <v>10</v>
      </c>
      <c r="Q8" s="101">
        <v>69334</v>
      </c>
    </row>
    <row r="9" spans="1:20" customFormat="1">
      <c r="A9" s="97"/>
      <c r="B9" s="4" t="s">
        <v>4</v>
      </c>
      <c r="C9" s="99">
        <v>2883</v>
      </c>
      <c r="D9" s="100">
        <v>4897</v>
      </c>
      <c r="E9" s="100">
        <v>14756</v>
      </c>
      <c r="F9" s="100">
        <v>8</v>
      </c>
      <c r="G9" s="101">
        <v>22544</v>
      </c>
      <c r="H9" s="100">
        <v>1554</v>
      </c>
      <c r="I9" s="100">
        <v>2541</v>
      </c>
      <c r="J9" s="100">
        <v>6844</v>
      </c>
      <c r="K9" s="100">
        <v>3</v>
      </c>
      <c r="L9" s="101">
        <v>10942</v>
      </c>
      <c r="M9" s="100">
        <v>1329</v>
      </c>
      <c r="N9" s="100">
        <v>2356</v>
      </c>
      <c r="O9" s="100">
        <v>7912</v>
      </c>
      <c r="P9" s="100">
        <v>5</v>
      </c>
      <c r="Q9" s="101">
        <v>11602</v>
      </c>
    </row>
    <row r="10" spans="1:20" customFormat="1">
      <c r="A10" s="97"/>
      <c r="B10" s="4" t="s">
        <v>34</v>
      </c>
      <c r="C10" s="99">
        <v>0</v>
      </c>
      <c r="D10" s="100">
        <v>3</v>
      </c>
      <c r="E10" s="100">
        <v>11</v>
      </c>
      <c r="F10" s="100">
        <v>0</v>
      </c>
      <c r="G10" s="101">
        <v>14</v>
      </c>
      <c r="H10" s="100">
        <v>0</v>
      </c>
      <c r="I10" s="100">
        <v>1</v>
      </c>
      <c r="J10" s="100">
        <v>8</v>
      </c>
      <c r="K10" s="100">
        <v>0</v>
      </c>
      <c r="L10" s="101">
        <v>9</v>
      </c>
      <c r="M10" s="100">
        <v>0</v>
      </c>
      <c r="N10" s="100">
        <v>2</v>
      </c>
      <c r="O10" s="100">
        <v>3</v>
      </c>
      <c r="P10" s="100">
        <v>0</v>
      </c>
      <c r="Q10" s="101">
        <v>5</v>
      </c>
    </row>
    <row r="11" spans="1:20" customFormat="1">
      <c r="A11" s="102"/>
      <c r="B11" s="4" t="s">
        <v>35</v>
      </c>
      <c r="C11" s="99">
        <v>46736</v>
      </c>
      <c r="D11" s="100">
        <v>89811</v>
      </c>
      <c r="E11" s="100">
        <v>122910</v>
      </c>
      <c r="F11" s="100">
        <v>463</v>
      </c>
      <c r="G11" s="101">
        <v>259920</v>
      </c>
      <c r="H11" s="100">
        <v>23955</v>
      </c>
      <c r="I11" s="100">
        <v>47216</v>
      </c>
      <c r="J11" s="100">
        <v>66150</v>
      </c>
      <c r="K11" s="100">
        <v>265</v>
      </c>
      <c r="L11" s="101">
        <v>137586</v>
      </c>
      <c r="M11" s="100">
        <v>22781</v>
      </c>
      <c r="N11" s="100">
        <v>42595</v>
      </c>
      <c r="O11" s="100">
        <v>56760</v>
      </c>
      <c r="P11" s="100">
        <v>198</v>
      </c>
      <c r="Q11" s="101">
        <v>122334</v>
      </c>
    </row>
    <row r="12" spans="1:20" customFormat="1">
      <c r="A12" s="102"/>
      <c r="B12" s="4" t="s">
        <v>36</v>
      </c>
      <c r="C12" s="99">
        <v>4023</v>
      </c>
      <c r="D12" s="100">
        <v>12250</v>
      </c>
      <c r="E12" s="100">
        <v>71316</v>
      </c>
      <c r="F12" s="100">
        <v>10</v>
      </c>
      <c r="G12" s="101">
        <v>87599</v>
      </c>
      <c r="H12" s="100">
        <v>2083</v>
      </c>
      <c r="I12" s="100">
        <v>5997</v>
      </c>
      <c r="J12" s="100">
        <v>31308</v>
      </c>
      <c r="K12" s="100">
        <v>6</v>
      </c>
      <c r="L12" s="101">
        <v>39394</v>
      </c>
      <c r="M12" s="100">
        <v>1940</v>
      </c>
      <c r="N12" s="100">
        <v>6253</v>
      </c>
      <c r="O12" s="100">
        <v>40008</v>
      </c>
      <c r="P12" s="100">
        <v>4</v>
      </c>
      <c r="Q12" s="101">
        <v>48205</v>
      </c>
    </row>
    <row r="13" spans="1:20" customFormat="1">
      <c r="A13" s="102"/>
      <c r="B13" s="4" t="s">
        <v>37</v>
      </c>
      <c r="C13" s="99">
        <v>297</v>
      </c>
      <c r="D13" s="100">
        <v>629</v>
      </c>
      <c r="E13" s="100">
        <v>14655</v>
      </c>
      <c r="F13" s="100">
        <v>3</v>
      </c>
      <c r="G13" s="101">
        <v>15584</v>
      </c>
      <c r="H13" s="100">
        <v>157</v>
      </c>
      <c r="I13" s="100">
        <v>422</v>
      </c>
      <c r="J13" s="100">
        <v>5766</v>
      </c>
      <c r="K13" s="100">
        <v>0</v>
      </c>
      <c r="L13" s="101">
        <v>6345</v>
      </c>
      <c r="M13" s="100">
        <v>140</v>
      </c>
      <c r="N13" s="100">
        <v>207</v>
      </c>
      <c r="O13" s="100">
        <v>8889</v>
      </c>
      <c r="P13" s="100">
        <v>3</v>
      </c>
      <c r="Q13" s="101">
        <v>9239</v>
      </c>
    </row>
    <row r="14" spans="1:20" customFormat="1">
      <c r="A14" s="102"/>
      <c r="B14" s="4" t="s">
        <v>38</v>
      </c>
      <c r="C14" s="99">
        <v>183</v>
      </c>
      <c r="D14" s="100">
        <v>1460</v>
      </c>
      <c r="E14" s="100">
        <v>7608</v>
      </c>
      <c r="F14" s="100">
        <v>2</v>
      </c>
      <c r="G14" s="101">
        <v>9253</v>
      </c>
      <c r="H14" s="100">
        <v>96</v>
      </c>
      <c r="I14" s="100">
        <v>634</v>
      </c>
      <c r="J14" s="100">
        <v>2814</v>
      </c>
      <c r="K14" s="100">
        <v>1</v>
      </c>
      <c r="L14" s="101">
        <v>3545</v>
      </c>
      <c r="M14" s="100">
        <v>87</v>
      </c>
      <c r="N14" s="100">
        <v>826</v>
      </c>
      <c r="O14" s="100">
        <v>4794</v>
      </c>
      <c r="P14" s="100">
        <v>1</v>
      </c>
      <c r="Q14" s="101">
        <v>5708</v>
      </c>
    </row>
    <row r="15" spans="1:20" customFormat="1">
      <c r="A15" s="102"/>
      <c r="B15" s="4" t="s">
        <v>39</v>
      </c>
      <c r="C15" s="99">
        <v>110</v>
      </c>
      <c r="D15" s="100">
        <v>1423</v>
      </c>
      <c r="E15" s="100">
        <v>3180</v>
      </c>
      <c r="F15" s="100">
        <v>0</v>
      </c>
      <c r="G15" s="101">
        <v>4713</v>
      </c>
      <c r="H15" s="100">
        <v>63</v>
      </c>
      <c r="I15" s="100">
        <v>880</v>
      </c>
      <c r="J15" s="100">
        <v>1514</v>
      </c>
      <c r="K15" s="100">
        <v>0</v>
      </c>
      <c r="L15" s="101">
        <v>2457</v>
      </c>
      <c r="M15" s="100">
        <v>47</v>
      </c>
      <c r="N15" s="100">
        <v>543</v>
      </c>
      <c r="O15" s="100">
        <v>1666</v>
      </c>
      <c r="P15" s="100">
        <v>0</v>
      </c>
      <c r="Q15" s="101">
        <v>2256</v>
      </c>
    </row>
    <row r="16" spans="1:20" customFormat="1">
      <c r="A16" s="103"/>
      <c r="B16" s="5" t="s">
        <v>40</v>
      </c>
      <c r="C16" s="13">
        <v>115</v>
      </c>
      <c r="D16" s="8">
        <v>565</v>
      </c>
      <c r="E16" s="8">
        <v>3575</v>
      </c>
      <c r="F16" s="8">
        <v>0</v>
      </c>
      <c r="G16" s="14">
        <v>4255</v>
      </c>
      <c r="H16" s="8">
        <v>57</v>
      </c>
      <c r="I16" s="8">
        <v>243</v>
      </c>
      <c r="J16" s="8">
        <v>1147</v>
      </c>
      <c r="K16" s="8">
        <v>0</v>
      </c>
      <c r="L16" s="14">
        <v>1447</v>
      </c>
      <c r="M16" s="8">
        <v>58</v>
      </c>
      <c r="N16" s="8">
        <v>322</v>
      </c>
      <c r="O16" s="8">
        <v>2428</v>
      </c>
      <c r="P16" s="8">
        <v>0</v>
      </c>
      <c r="Q16" s="14">
        <v>2808</v>
      </c>
    </row>
    <row r="17" spans="1:17" customFormat="1">
      <c r="A17" s="104">
        <v>2016</v>
      </c>
      <c r="B17" s="93" t="s">
        <v>29</v>
      </c>
      <c r="C17" s="99">
        <v>832043</v>
      </c>
      <c r="D17" s="100">
        <v>1476399</v>
      </c>
      <c r="E17" s="100">
        <v>3117810</v>
      </c>
      <c r="F17" s="100">
        <v>0</v>
      </c>
      <c r="G17" s="101">
        <v>5426252</v>
      </c>
      <c r="H17" s="95">
        <v>426954</v>
      </c>
      <c r="I17" s="95">
        <v>755262</v>
      </c>
      <c r="J17" s="95">
        <v>1463866</v>
      </c>
      <c r="K17" s="100">
        <v>0</v>
      </c>
      <c r="L17" s="96">
        <v>2646082</v>
      </c>
      <c r="M17" s="12">
        <v>405089</v>
      </c>
      <c r="N17" s="95">
        <v>721137</v>
      </c>
      <c r="O17" s="95">
        <v>1653944</v>
      </c>
      <c r="P17" s="100">
        <v>0</v>
      </c>
      <c r="Q17" s="96">
        <v>2780170</v>
      </c>
    </row>
    <row r="18" spans="1:17" customFormat="1">
      <c r="A18" s="105"/>
      <c r="B18" s="98" t="s">
        <v>33</v>
      </c>
      <c r="C18" s="99">
        <v>810997</v>
      </c>
      <c r="D18" s="100">
        <v>1447311</v>
      </c>
      <c r="E18" s="100">
        <v>2986302</v>
      </c>
      <c r="F18" s="100">
        <v>0</v>
      </c>
      <c r="G18" s="101">
        <v>5244610</v>
      </c>
      <c r="H18" s="100">
        <v>416141</v>
      </c>
      <c r="I18" s="100">
        <v>739499</v>
      </c>
      <c r="J18" s="100">
        <v>1398664</v>
      </c>
      <c r="K18" s="100">
        <v>0</v>
      </c>
      <c r="L18" s="101">
        <v>2554304</v>
      </c>
      <c r="M18" s="100">
        <v>394856</v>
      </c>
      <c r="N18" s="100">
        <v>707812</v>
      </c>
      <c r="O18" s="100">
        <v>1587638</v>
      </c>
      <c r="P18" s="100">
        <v>0</v>
      </c>
      <c r="Q18" s="101">
        <v>2690306</v>
      </c>
    </row>
    <row r="19" spans="1:17" customFormat="1">
      <c r="A19" s="105"/>
      <c r="B19" s="4" t="s">
        <v>3</v>
      </c>
      <c r="C19" s="99">
        <v>17444</v>
      </c>
      <c r="D19" s="100">
        <v>21796</v>
      </c>
      <c r="E19" s="100">
        <v>111277</v>
      </c>
      <c r="F19" s="100">
        <v>0</v>
      </c>
      <c r="G19" s="101">
        <v>150517</v>
      </c>
      <c r="H19" s="100">
        <v>8927</v>
      </c>
      <c r="I19" s="100">
        <v>11909</v>
      </c>
      <c r="J19" s="100">
        <v>54772</v>
      </c>
      <c r="K19" s="100">
        <v>0</v>
      </c>
      <c r="L19" s="101">
        <v>75608</v>
      </c>
      <c r="M19" s="100">
        <v>8517</v>
      </c>
      <c r="N19" s="100">
        <v>9887</v>
      </c>
      <c r="O19" s="100">
        <v>56505</v>
      </c>
      <c r="P19" s="100">
        <v>0</v>
      </c>
      <c r="Q19" s="101">
        <v>74909</v>
      </c>
    </row>
    <row r="20" spans="1:17" customFormat="1">
      <c r="A20" s="105"/>
      <c r="B20" s="106" t="s">
        <v>4</v>
      </c>
      <c r="C20" s="100">
        <v>3602</v>
      </c>
      <c r="D20" s="100">
        <v>7292</v>
      </c>
      <c r="E20" s="100">
        <v>20231</v>
      </c>
      <c r="F20" s="100">
        <v>0</v>
      </c>
      <c r="G20" s="101">
        <v>31125</v>
      </c>
      <c r="H20" s="100">
        <v>1886</v>
      </c>
      <c r="I20" s="100">
        <v>3854</v>
      </c>
      <c r="J20" s="100">
        <v>10430</v>
      </c>
      <c r="K20" s="100">
        <v>0</v>
      </c>
      <c r="L20" s="100">
        <v>16170</v>
      </c>
      <c r="M20" s="100">
        <v>1716</v>
      </c>
      <c r="N20" s="100">
        <v>3438</v>
      </c>
      <c r="O20" s="100">
        <v>9801</v>
      </c>
      <c r="P20" s="100">
        <v>0</v>
      </c>
      <c r="Q20" s="101">
        <v>14955</v>
      </c>
    </row>
    <row r="21" spans="1:17" customFormat="1">
      <c r="A21" s="105"/>
      <c r="B21" s="106" t="s">
        <v>36</v>
      </c>
      <c r="C21" s="100">
        <v>5645</v>
      </c>
      <c r="D21" s="100">
        <v>10709</v>
      </c>
      <c r="E21" s="100">
        <v>71459</v>
      </c>
      <c r="F21" s="100">
        <v>0</v>
      </c>
      <c r="G21" s="100">
        <v>87813</v>
      </c>
      <c r="H21" s="99">
        <v>2892</v>
      </c>
      <c r="I21" s="100">
        <v>5194</v>
      </c>
      <c r="J21" s="100">
        <v>31630</v>
      </c>
      <c r="K21" s="100">
        <v>0</v>
      </c>
      <c r="L21" s="101">
        <v>39716</v>
      </c>
      <c r="M21" s="100">
        <v>2753</v>
      </c>
      <c r="N21" s="100">
        <v>5515</v>
      </c>
      <c r="O21" s="100">
        <v>39829</v>
      </c>
      <c r="P21" s="100">
        <v>0</v>
      </c>
      <c r="Q21" s="101">
        <v>48097</v>
      </c>
    </row>
    <row r="22" spans="1:17" customFormat="1">
      <c r="A22" s="105"/>
      <c r="B22" s="106" t="s">
        <v>37</v>
      </c>
      <c r="C22" s="100">
        <v>499</v>
      </c>
      <c r="D22" s="100">
        <v>1338</v>
      </c>
      <c r="E22" s="100">
        <v>14983</v>
      </c>
      <c r="F22" s="100">
        <v>0</v>
      </c>
      <c r="G22" s="100">
        <v>16820</v>
      </c>
      <c r="H22" s="99">
        <v>258</v>
      </c>
      <c r="I22" s="100">
        <v>859</v>
      </c>
      <c r="J22" s="100">
        <v>7229</v>
      </c>
      <c r="K22" s="100">
        <v>0</v>
      </c>
      <c r="L22" s="101">
        <v>8346</v>
      </c>
      <c r="M22" s="100">
        <v>241</v>
      </c>
      <c r="N22" s="100">
        <v>479</v>
      </c>
      <c r="O22" s="100">
        <v>7754</v>
      </c>
      <c r="P22" s="100">
        <v>0</v>
      </c>
      <c r="Q22" s="101">
        <v>8474</v>
      </c>
    </row>
    <row r="23" spans="1:17" customFormat="1">
      <c r="A23" s="105"/>
      <c r="B23" s="106" t="s">
        <v>40</v>
      </c>
      <c r="C23" s="100">
        <v>203</v>
      </c>
      <c r="D23" s="100">
        <v>1452</v>
      </c>
      <c r="E23" s="100">
        <v>5217</v>
      </c>
      <c r="F23" s="100">
        <v>0</v>
      </c>
      <c r="G23" s="100">
        <v>10450</v>
      </c>
      <c r="H23" s="99">
        <v>107</v>
      </c>
      <c r="I23" s="100">
        <v>700</v>
      </c>
      <c r="J23" s="100">
        <v>2433</v>
      </c>
      <c r="K23" s="100">
        <v>0</v>
      </c>
      <c r="L23" s="101">
        <v>3240</v>
      </c>
      <c r="M23" s="100">
        <v>96</v>
      </c>
      <c r="N23" s="100">
        <v>752</v>
      </c>
      <c r="O23" s="100">
        <v>2784</v>
      </c>
      <c r="P23" s="100">
        <v>0</v>
      </c>
      <c r="Q23" s="101">
        <v>3632</v>
      </c>
    </row>
    <row r="24" spans="1:17" customFormat="1">
      <c r="A24" s="105"/>
      <c r="B24" s="106" t="s">
        <v>39</v>
      </c>
      <c r="C24" s="100">
        <v>100</v>
      </c>
      <c r="D24" s="100">
        <v>3038</v>
      </c>
      <c r="E24" s="100">
        <v>5597</v>
      </c>
      <c r="F24" s="100">
        <v>0</v>
      </c>
      <c r="G24" s="100">
        <v>8735</v>
      </c>
      <c r="H24" s="99">
        <v>45</v>
      </c>
      <c r="I24" s="100">
        <v>2022</v>
      </c>
      <c r="J24" s="100">
        <v>3413</v>
      </c>
      <c r="K24" s="100">
        <v>0</v>
      </c>
      <c r="L24" s="101">
        <v>5480</v>
      </c>
      <c r="M24" s="100">
        <v>55</v>
      </c>
      <c r="N24" s="100">
        <v>1016</v>
      </c>
      <c r="O24" s="100">
        <v>2184</v>
      </c>
      <c r="P24" s="100">
        <v>0</v>
      </c>
      <c r="Q24" s="101">
        <v>3255</v>
      </c>
    </row>
    <row r="25" spans="1:17" customFormat="1">
      <c r="A25" s="107"/>
      <c r="B25" s="108" t="s">
        <v>38</v>
      </c>
      <c r="C25" s="13">
        <v>194</v>
      </c>
      <c r="D25" s="8">
        <v>1674</v>
      </c>
      <c r="E25" s="8">
        <v>8582</v>
      </c>
      <c r="F25" s="8">
        <v>0</v>
      </c>
      <c r="G25" s="14">
        <v>6872</v>
      </c>
      <c r="H25" s="13">
        <v>94</v>
      </c>
      <c r="I25" s="8">
        <v>798</v>
      </c>
      <c r="J25" s="8">
        <v>3280</v>
      </c>
      <c r="K25" s="8">
        <v>0</v>
      </c>
      <c r="L25" s="14">
        <v>4172</v>
      </c>
      <c r="M25" s="8">
        <v>100</v>
      </c>
      <c r="N25" s="8">
        <v>876</v>
      </c>
      <c r="O25" s="8">
        <v>5302</v>
      </c>
      <c r="P25" s="8">
        <v>0</v>
      </c>
      <c r="Q25" s="14">
        <v>6278</v>
      </c>
    </row>
    <row r="26" spans="1:17" customFormat="1"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</row>
    <row r="27" spans="1:17" customFormat="1">
      <c r="A27" s="84"/>
      <c r="B27" s="64" t="s">
        <v>7</v>
      </c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6"/>
    </row>
    <row r="28" spans="1:17" customFormat="1">
      <c r="A28" s="82"/>
      <c r="B28" s="85"/>
      <c r="C28" s="86" t="s">
        <v>29</v>
      </c>
      <c r="D28" s="87"/>
      <c r="E28" s="87"/>
      <c r="F28" s="87"/>
      <c r="G28" s="88"/>
      <c r="H28" s="86" t="s">
        <v>9</v>
      </c>
      <c r="I28" s="87"/>
      <c r="J28" s="87"/>
      <c r="K28" s="87"/>
      <c r="L28" s="88"/>
      <c r="M28" s="86" t="s">
        <v>8</v>
      </c>
      <c r="N28" s="87"/>
      <c r="O28" s="87"/>
      <c r="P28" s="87"/>
      <c r="Q28" s="88"/>
    </row>
    <row r="29" spans="1:17" customFormat="1">
      <c r="A29" s="89"/>
      <c r="B29" s="90"/>
      <c r="C29" s="24" t="s">
        <v>1</v>
      </c>
      <c r="D29" s="24" t="s">
        <v>30</v>
      </c>
      <c r="E29" s="24" t="s">
        <v>31</v>
      </c>
      <c r="F29" s="91" t="s">
        <v>32</v>
      </c>
      <c r="G29" s="24" t="s">
        <v>0</v>
      </c>
      <c r="H29" s="56" t="s">
        <v>1</v>
      </c>
      <c r="I29" s="24" t="s">
        <v>30</v>
      </c>
      <c r="J29" s="24" t="s">
        <v>31</v>
      </c>
      <c r="K29" s="91" t="s">
        <v>32</v>
      </c>
      <c r="L29" s="24" t="s">
        <v>29</v>
      </c>
      <c r="M29" s="24" t="s">
        <v>1</v>
      </c>
      <c r="N29" s="24" t="s">
        <v>30</v>
      </c>
      <c r="O29" s="24" t="s">
        <v>31</v>
      </c>
      <c r="P29" s="91" t="s">
        <v>32</v>
      </c>
      <c r="Q29" s="24" t="s">
        <v>29</v>
      </c>
    </row>
    <row r="30" spans="1:17" customFormat="1">
      <c r="A30" s="92">
        <v>2011</v>
      </c>
      <c r="B30" s="93" t="s">
        <v>29</v>
      </c>
      <c r="C30" s="94">
        <v>2364</v>
      </c>
      <c r="D30" s="95">
        <v>5275</v>
      </c>
      <c r="E30" s="95">
        <v>12028</v>
      </c>
      <c r="F30" s="95">
        <v>12</v>
      </c>
      <c r="G30" s="96">
        <v>19679</v>
      </c>
      <c r="H30" s="95">
        <v>1210</v>
      </c>
      <c r="I30" s="95">
        <v>2630</v>
      </c>
      <c r="J30" s="95">
        <v>5390</v>
      </c>
      <c r="K30" s="95">
        <v>3</v>
      </c>
      <c r="L30" s="96">
        <v>9233</v>
      </c>
      <c r="M30" s="95">
        <v>1154</v>
      </c>
      <c r="N30" s="95">
        <v>2645</v>
      </c>
      <c r="O30" s="95">
        <v>6638</v>
      </c>
      <c r="P30" s="95">
        <v>9</v>
      </c>
      <c r="Q30" s="96">
        <v>10446</v>
      </c>
    </row>
    <row r="31" spans="1:17" customFormat="1">
      <c r="A31" s="97"/>
      <c r="B31" s="98" t="s">
        <v>33</v>
      </c>
      <c r="C31" s="99">
        <v>2272</v>
      </c>
      <c r="D31" s="100">
        <v>5054</v>
      </c>
      <c r="E31" s="100">
        <v>10918</v>
      </c>
      <c r="F31" s="100">
        <v>11</v>
      </c>
      <c r="G31" s="101">
        <v>18255</v>
      </c>
      <c r="H31" s="100">
        <v>1168</v>
      </c>
      <c r="I31" s="100">
        <v>2511</v>
      </c>
      <c r="J31" s="100">
        <v>4947</v>
      </c>
      <c r="K31" s="100">
        <v>3</v>
      </c>
      <c r="L31" s="101">
        <v>8629</v>
      </c>
      <c r="M31" s="100">
        <v>1104</v>
      </c>
      <c r="N31" s="100">
        <v>2543</v>
      </c>
      <c r="O31" s="100">
        <v>5971</v>
      </c>
      <c r="P31" s="100">
        <v>8</v>
      </c>
      <c r="Q31" s="101">
        <v>9626</v>
      </c>
    </row>
    <row r="32" spans="1:17" customFormat="1">
      <c r="A32" s="97"/>
      <c r="B32" s="4" t="s">
        <v>3</v>
      </c>
      <c r="C32" s="99">
        <v>38</v>
      </c>
      <c r="D32" s="100">
        <v>62</v>
      </c>
      <c r="E32" s="100">
        <v>560</v>
      </c>
      <c r="F32" s="100">
        <v>0</v>
      </c>
      <c r="G32" s="101">
        <v>660</v>
      </c>
      <c r="H32" s="100">
        <v>12</v>
      </c>
      <c r="I32" s="100">
        <v>32</v>
      </c>
      <c r="J32" s="100">
        <v>232</v>
      </c>
      <c r="K32" s="100">
        <v>0</v>
      </c>
      <c r="L32" s="101">
        <v>276</v>
      </c>
      <c r="M32" s="100">
        <v>26</v>
      </c>
      <c r="N32" s="100">
        <v>30</v>
      </c>
      <c r="O32" s="100">
        <v>328</v>
      </c>
      <c r="P32" s="100">
        <v>0</v>
      </c>
      <c r="Q32" s="101">
        <v>384</v>
      </c>
    </row>
    <row r="33" spans="1:17" customFormat="1">
      <c r="A33" s="97"/>
      <c r="B33" s="4" t="s">
        <v>4</v>
      </c>
      <c r="C33" s="99">
        <v>15</v>
      </c>
      <c r="D33" s="100">
        <v>60</v>
      </c>
      <c r="E33" s="100">
        <v>118</v>
      </c>
      <c r="F33" s="100">
        <v>0</v>
      </c>
      <c r="G33" s="101">
        <v>193</v>
      </c>
      <c r="H33" s="100">
        <v>8</v>
      </c>
      <c r="I33" s="100">
        <v>33</v>
      </c>
      <c r="J33" s="100">
        <v>55</v>
      </c>
      <c r="K33" s="100">
        <v>0</v>
      </c>
      <c r="L33" s="101">
        <v>96</v>
      </c>
      <c r="M33" s="100">
        <v>7</v>
      </c>
      <c r="N33" s="100">
        <v>27</v>
      </c>
      <c r="O33" s="100">
        <v>63</v>
      </c>
      <c r="P33" s="100">
        <v>0</v>
      </c>
      <c r="Q33" s="101">
        <v>97</v>
      </c>
    </row>
    <row r="34" spans="1:17" customFormat="1">
      <c r="A34" s="97"/>
      <c r="B34" s="4" t="s">
        <v>34</v>
      </c>
      <c r="C34" s="99">
        <v>0</v>
      </c>
      <c r="D34" s="100">
        <v>0</v>
      </c>
      <c r="E34" s="100">
        <v>0</v>
      </c>
      <c r="F34" s="100">
        <v>0</v>
      </c>
      <c r="G34" s="101">
        <v>0</v>
      </c>
      <c r="H34" s="100">
        <v>0</v>
      </c>
      <c r="I34" s="100">
        <v>0</v>
      </c>
      <c r="J34" s="100">
        <v>0</v>
      </c>
      <c r="K34" s="100">
        <v>0</v>
      </c>
      <c r="L34" s="101">
        <v>0</v>
      </c>
      <c r="M34" s="100">
        <v>0</v>
      </c>
      <c r="N34" s="100">
        <v>0</v>
      </c>
      <c r="O34" s="100">
        <v>0</v>
      </c>
      <c r="P34" s="100">
        <v>0</v>
      </c>
      <c r="Q34" s="101">
        <v>0</v>
      </c>
    </row>
    <row r="35" spans="1:17" customFormat="1">
      <c r="A35" s="97"/>
      <c r="B35" s="4" t="s">
        <v>35</v>
      </c>
      <c r="C35" s="99">
        <v>39</v>
      </c>
      <c r="D35" s="100">
        <v>99</v>
      </c>
      <c r="E35" s="100">
        <v>432</v>
      </c>
      <c r="F35" s="100">
        <v>1</v>
      </c>
      <c r="G35" s="101">
        <v>571</v>
      </c>
      <c r="H35" s="100">
        <v>22</v>
      </c>
      <c r="I35" s="100">
        <v>54</v>
      </c>
      <c r="J35" s="100">
        <v>156</v>
      </c>
      <c r="K35" s="100">
        <v>0</v>
      </c>
      <c r="L35" s="101">
        <v>232</v>
      </c>
      <c r="M35" s="100">
        <v>17</v>
      </c>
      <c r="N35" s="100">
        <v>45</v>
      </c>
      <c r="O35" s="100">
        <v>276</v>
      </c>
      <c r="P35" s="100">
        <v>1</v>
      </c>
      <c r="Q35" s="101">
        <v>339</v>
      </c>
    </row>
    <row r="36" spans="1:17" customFormat="1">
      <c r="A36" s="97"/>
      <c r="B36" s="4" t="s">
        <v>36</v>
      </c>
      <c r="C36" s="99">
        <v>12</v>
      </c>
      <c r="D36" s="100">
        <v>50</v>
      </c>
      <c r="E36" s="100">
        <v>433</v>
      </c>
      <c r="F36" s="100">
        <v>0</v>
      </c>
      <c r="G36" s="109">
        <v>495</v>
      </c>
      <c r="H36" s="100">
        <v>2</v>
      </c>
      <c r="I36" s="100">
        <v>24</v>
      </c>
      <c r="J36" s="100">
        <v>191</v>
      </c>
      <c r="K36" s="100">
        <v>0</v>
      </c>
      <c r="L36" s="101">
        <v>217</v>
      </c>
      <c r="M36" s="100">
        <v>10</v>
      </c>
      <c r="N36" s="100">
        <v>26</v>
      </c>
      <c r="O36" s="100">
        <v>242</v>
      </c>
      <c r="P36" s="100">
        <v>0</v>
      </c>
      <c r="Q36" s="101">
        <v>278</v>
      </c>
    </row>
    <row r="37" spans="1:17" customFormat="1">
      <c r="A37" s="97"/>
      <c r="B37" s="4" t="s">
        <v>41</v>
      </c>
      <c r="C37" s="99">
        <v>5</v>
      </c>
      <c r="D37" s="100">
        <v>15</v>
      </c>
      <c r="E37" s="100">
        <v>34</v>
      </c>
      <c r="F37" s="100">
        <v>0</v>
      </c>
      <c r="G37" s="109">
        <v>54</v>
      </c>
      <c r="H37" s="100">
        <v>4</v>
      </c>
      <c r="I37" s="100">
        <v>9</v>
      </c>
      <c r="J37" s="100">
        <v>17</v>
      </c>
      <c r="K37" s="100">
        <v>0</v>
      </c>
      <c r="L37" s="101">
        <v>30</v>
      </c>
      <c r="M37" s="100">
        <v>1</v>
      </c>
      <c r="N37" s="100">
        <v>6</v>
      </c>
      <c r="O37" s="100">
        <v>17</v>
      </c>
      <c r="P37" s="100">
        <v>0</v>
      </c>
      <c r="Q37" s="101">
        <v>24</v>
      </c>
    </row>
    <row r="38" spans="1:17" customFormat="1">
      <c r="A38" s="97"/>
      <c r="B38" s="4" t="s">
        <v>37</v>
      </c>
      <c r="C38" s="99">
        <v>0</v>
      </c>
      <c r="D38" s="100">
        <v>1</v>
      </c>
      <c r="E38" s="100">
        <v>45</v>
      </c>
      <c r="F38" s="100">
        <v>0</v>
      </c>
      <c r="G38" s="109">
        <v>46</v>
      </c>
      <c r="H38" s="100">
        <v>0</v>
      </c>
      <c r="I38" s="100">
        <v>1</v>
      </c>
      <c r="J38" s="100">
        <v>10</v>
      </c>
      <c r="K38" s="100">
        <v>0</v>
      </c>
      <c r="L38" s="101">
        <v>11</v>
      </c>
      <c r="M38" s="100">
        <v>0</v>
      </c>
      <c r="N38" s="100">
        <v>0</v>
      </c>
      <c r="O38" s="100">
        <v>35</v>
      </c>
      <c r="P38" s="100">
        <v>0</v>
      </c>
      <c r="Q38" s="101">
        <v>35</v>
      </c>
    </row>
    <row r="39" spans="1:17" customFormat="1">
      <c r="A39" s="97"/>
      <c r="B39" s="4" t="s">
        <v>38</v>
      </c>
      <c r="C39" s="99">
        <v>1</v>
      </c>
      <c r="D39" s="100">
        <v>7</v>
      </c>
      <c r="E39" s="100">
        <v>27</v>
      </c>
      <c r="F39" s="100">
        <v>0</v>
      </c>
      <c r="G39" s="109">
        <v>35</v>
      </c>
      <c r="H39" s="100">
        <v>1</v>
      </c>
      <c r="I39" s="100">
        <v>3</v>
      </c>
      <c r="J39" s="100">
        <v>13</v>
      </c>
      <c r="K39" s="100">
        <v>0</v>
      </c>
      <c r="L39" s="101">
        <v>17</v>
      </c>
      <c r="M39" s="100">
        <v>0</v>
      </c>
      <c r="N39" s="100">
        <v>4</v>
      </c>
      <c r="O39" s="100">
        <v>14</v>
      </c>
      <c r="P39" s="100">
        <v>0</v>
      </c>
      <c r="Q39" s="101">
        <v>18</v>
      </c>
    </row>
    <row r="40" spans="1:17" customFormat="1">
      <c r="A40" s="110"/>
      <c r="B40" s="5" t="s">
        <v>42</v>
      </c>
      <c r="C40" s="13">
        <v>1</v>
      </c>
      <c r="D40" s="8">
        <v>4</v>
      </c>
      <c r="E40" s="8">
        <v>19</v>
      </c>
      <c r="F40" s="8">
        <v>0</v>
      </c>
      <c r="G40" s="111">
        <v>24</v>
      </c>
      <c r="H40" s="8">
        <v>0</v>
      </c>
      <c r="I40" s="8">
        <v>3</v>
      </c>
      <c r="J40" s="8">
        <v>8</v>
      </c>
      <c r="K40" s="8">
        <v>0</v>
      </c>
      <c r="L40" s="14">
        <v>11</v>
      </c>
      <c r="M40" s="8">
        <v>1</v>
      </c>
      <c r="N40" s="8">
        <v>1</v>
      </c>
      <c r="O40" s="8">
        <v>11</v>
      </c>
      <c r="P40" s="8">
        <v>0</v>
      </c>
      <c r="Q40" s="14">
        <v>13</v>
      </c>
    </row>
    <row r="41" spans="1:17" customFormat="1" ht="14.45" customHeight="1">
      <c r="A41" s="104">
        <v>2016</v>
      </c>
      <c r="B41" s="93" t="s">
        <v>29</v>
      </c>
      <c r="C41" s="99">
        <v>2962</v>
      </c>
      <c r="D41" s="100">
        <v>4712</v>
      </c>
      <c r="E41" s="100">
        <v>13117</v>
      </c>
      <c r="F41" s="100">
        <v>0</v>
      </c>
      <c r="G41" s="101">
        <v>20791</v>
      </c>
      <c r="H41" s="100">
        <v>1532</v>
      </c>
      <c r="I41" s="100">
        <v>2309</v>
      </c>
      <c r="J41" s="100">
        <v>6009</v>
      </c>
      <c r="K41" s="100">
        <v>0</v>
      </c>
      <c r="L41" s="101">
        <v>9850</v>
      </c>
      <c r="M41" s="100">
        <v>1430</v>
      </c>
      <c r="N41" s="100">
        <v>2403</v>
      </c>
      <c r="O41" s="100">
        <v>7108</v>
      </c>
      <c r="P41" s="100">
        <v>0</v>
      </c>
      <c r="Q41" s="101">
        <v>10941</v>
      </c>
    </row>
    <row r="42" spans="1:17" customFormat="1">
      <c r="A42" s="105"/>
      <c r="B42" s="98" t="s">
        <v>33</v>
      </c>
      <c r="C42" s="99">
        <v>2855</v>
      </c>
      <c r="D42" s="100">
        <v>4479</v>
      </c>
      <c r="E42" s="100">
        <v>12231</v>
      </c>
      <c r="F42" s="100">
        <v>0</v>
      </c>
      <c r="G42" s="101">
        <v>19565</v>
      </c>
      <c r="H42" s="100">
        <v>1481</v>
      </c>
      <c r="I42" s="100">
        <v>2185</v>
      </c>
      <c r="J42" s="100">
        <v>5573</v>
      </c>
      <c r="K42" s="100">
        <v>0</v>
      </c>
      <c r="L42" s="101">
        <v>9239</v>
      </c>
      <c r="M42" s="100">
        <v>1374</v>
      </c>
      <c r="N42" s="100">
        <v>2294</v>
      </c>
      <c r="O42" s="100">
        <v>6658</v>
      </c>
      <c r="P42" s="100">
        <v>0</v>
      </c>
      <c r="Q42" s="101">
        <v>10326</v>
      </c>
    </row>
    <row r="43" spans="1:17" customFormat="1">
      <c r="A43" s="105"/>
      <c r="B43" s="4" t="s">
        <v>3</v>
      </c>
      <c r="C43" s="99">
        <v>82</v>
      </c>
      <c r="D43" s="100">
        <v>119</v>
      </c>
      <c r="E43" s="100">
        <v>649</v>
      </c>
      <c r="F43" s="12">
        <v>0</v>
      </c>
      <c r="G43" s="101">
        <v>850</v>
      </c>
      <c r="H43" s="100">
        <v>41</v>
      </c>
      <c r="I43" s="100">
        <v>67</v>
      </c>
      <c r="J43" s="100">
        <v>305</v>
      </c>
      <c r="K43" s="100">
        <v>0</v>
      </c>
      <c r="L43" s="101">
        <v>413</v>
      </c>
      <c r="M43" s="100">
        <v>41</v>
      </c>
      <c r="N43" s="100">
        <v>52</v>
      </c>
      <c r="O43" s="100">
        <v>344</v>
      </c>
      <c r="P43" s="100">
        <v>0</v>
      </c>
      <c r="Q43" s="101">
        <v>437</v>
      </c>
    </row>
    <row r="44" spans="1:17" customFormat="1">
      <c r="A44" s="105"/>
      <c r="B44" s="4" t="s">
        <v>4</v>
      </c>
      <c r="C44" s="99">
        <v>25</v>
      </c>
      <c r="D44" s="100">
        <v>114</v>
      </c>
      <c r="E44" s="100">
        <v>237</v>
      </c>
      <c r="F44" s="12">
        <v>0</v>
      </c>
      <c r="G44" s="101">
        <v>376</v>
      </c>
      <c r="H44" s="100">
        <v>10</v>
      </c>
      <c r="I44" s="112">
        <v>57</v>
      </c>
      <c r="J44" s="112">
        <v>131</v>
      </c>
      <c r="K44" s="100">
        <v>0</v>
      </c>
      <c r="L44" s="113">
        <v>198</v>
      </c>
      <c r="M44" s="112">
        <v>15</v>
      </c>
      <c r="N44" s="112">
        <v>57</v>
      </c>
      <c r="O44" s="112">
        <v>106</v>
      </c>
      <c r="P44" s="100">
        <v>0</v>
      </c>
      <c r="Q44" s="113">
        <v>178</v>
      </c>
    </row>
    <row r="45" spans="1:17" customFormat="1">
      <c r="A45" s="105"/>
      <c r="B45" s="106" t="s">
        <v>36</v>
      </c>
      <c r="C45" s="100">
        <v>28</v>
      </c>
      <c r="D45" s="100">
        <v>51</v>
      </c>
      <c r="E45" s="100">
        <v>422</v>
      </c>
      <c r="F45" s="12">
        <v>24</v>
      </c>
      <c r="G45" s="100">
        <v>501</v>
      </c>
      <c r="H45" s="99">
        <v>13</v>
      </c>
      <c r="I45" s="100">
        <v>25</v>
      </c>
      <c r="J45" s="100">
        <v>189</v>
      </c>
      <c r="K45" s="100">
        <v>0</v>
      </c>
      <c r="L45" s="101">
        <v>227</v>
      </c>
      <c r="M45" s="100">
        <v>15</v>
      </c>
      <c r="N45" s="100">
        <v>26</v>
      </c>
      <c r="O45" s="100">
        <v>233</v>
      </c>
      <c r="P45" s="100">
        <v>0</v>
      </c>
      <c r="Q45" s="101">
        <v>274</v>
      </c>
    </row>
    <row r="46" spans="1:17" customFormat="1">
      <c r="A46" s="105"/>
      <c r="B46" s="106" t="s">
        <v>41</v>
      </c>
      <c r="C46" s="100">
        <v>7</v>
      </c>
      <c r="D46" s="100">
        <v>52</v>
      </c>
      <c r="E46" s="100">
        <v>81</v>
      </c>
      <c r="F46" s="12">
        <v>0</v>
      </c>
      <c r="G46" s="100">
        <v>140</v>
      </c>
      <c r="H46" s="99">
        <v>3</v>
      </c>
      <c r="I46" s="100">
        <v>26</v>
      </c>
      <c r="J46" s="100">
        <v>49</v>
      </c>
      <c r="K46" s="100">
        <v>0</v>
      </c>
      <c r="L46" s="101">
        <v>78</v>
      </c>
      <c r="M46" s="100">
        <v>4</v>
      </c>
      <c r="N46" s="100">
        <v>26</v>
      </c>
      <c r="O46" s="100">
        <v>32</v>
      </c>
      <c r="P46" s="100">
        <v>0</v>
      </c>
      <c r="Q46" s="101">
        <v>62</v>
      </c>
    </row>
    <row r="47" spans="1:17" customFormat="1">
      <c r="A47" s="105"/>
      <c r="B47" s="106" t="s">
        <v>39</v>
      </c>
      <c r="C47" s="100">
        <v>2</v>
      </c>
      <c r="D47" s="100">
        <v>23</v>
      </c>
      <c r="E47" s="100">
        <v>36</v>
      </c>
      <c r="F47" s="12">
        <v>0</v>
      </c>
      <c r="G47" s="100">
        <v>61</v>
      </c>
      <c r="H47" s="99">
        <v>2</v>
      </c>
      <c r="I47" s="100">
        <v>16</v>
      </c>
      <c r="J47" s="100">
        <v>20</v>
      </c>
      <c r="K47" s="100">
        <v>0</v>
      </c>
      <c r="L47" s="101">
        <v>38</v>
      </c>
      <c r="M47" s="100">
        <v>0</v>
      </c>
      <c r="N47" s="100">
        <v>7</v>
      </c>
      <c r="O47" s="100">
        <v>16</v>
      </c>
      <c r="P47" s="100">
        <v>0</v>
      </c>
      <c r="Q47" s="101">
        <v>23</v>
      </c>
    </row>
    <row r="48" spans="1:17" customFormat="1">
      <c r="A48" s="105"/>
      <c r="B48" s="106" t="s">
        <v>38</v>
      </c>
      <c r="C48" s="100">
        <v>1</v>
      </c>
      <c r="D48" s="100">
        <v>13</v>
      </c>
      <c r="E48" s="100">
        <v>44</v>
      </c>
      <c r="F48" s="100">
        <v>0</v>
      </c>
      <c r="G48" s="100">
        <v>58</v>
      </c>
      <c r="H48" s="99">
        <v>0</v>
      </c>
      <c r="I48" s="100">
        <v>6</v>
      </c>
      <c r="J48" s="100">
        <v>22</v>
      </c>
      <c r="K48" s="100">
        <v>0</v>
      </c>
      <c r="L48" s="101">
        <v>28</v>
      </c>
      <c r="M48" s="100">
        <v>1</v>
      </c>
      <c r="N48" s="100">
        <v>7</v>
      </c>
      <c r="O48" s="100">
        <v>22</v>
      </c>
      <c r="P48" s="100">
        <v>0</v>
      </c>
      <c r="Q48" s="101">
        <v>30</v>
      </c>
    </row>
    <row r="49" spans="1:17" customFormat="1">
      <c r="A49" s="107"/>
      <c r="B49" s="108" t="s">
        <v>43</v>
      </c>
      <c r="C49" s="13">
        <v>0</v>
      </c>
      <c r="D49" s="8">
        <v>7</v>
      </c>
      <c r="E49" s="8">
        <v>41</v>
      </c>
      <c r="F49" s="8">
        <v>0</v>
      </c>
      <c r="G49" s="8">
        <v>48</v>
      </c>
      <c r="H49" s="13">
        <v>0</v>
      </c>
      <c r="I49" s="8">
        <v>5</v>
      </c>
      <c r="J49" s="8">
        <v>25</v>
      </c>
      <c r="K49" s="8">
        <v>0</v>
      </c>
      <c r="L49" s="14">
        <v>30</v>
      </c>
      <c r="M49" s="8">
        <v>0</v>
      </c>
      <c r="N49" s="8">
        <v>2</v>
      </c>
      <c r="O49" s="8">
        <v>16</v>
      </c>
      <c r="P49" s="8">
        <v>0</v>
      </c>
      <c r="Q49" s="14">
        <v>18</v>
      </c>
    </row>
  </sheetData>
  <mergeCells count="16">
    <mergeCell ref="A30:A40"/>
    <mergeCell ref="A41:A49"/>
    <mergeCell ref="A6:A16"/>
    <mergeCell ref="A17:A25"/>
    <mergeCell ref="A27:A29"/>
    <mergeCell ref="B27:Q27"/>
    <mergeCell ref="B28:B29"/>
    <mergeCell ref="C28:G28"/>
    <mergeCell ref="H28:L28"/>
    <mergeCell ref="M28:Q28"/>
    <mergeCell ref="A3:A5"/>
    <mergeCell ref="B3:Q3"/>
    <mergeCell ref="B4:B5"/>
    <mergeCell ref="C4:G4"/>
    <mergeCell ref="H4:L4"/>
    <mergeCell ref="M4:Q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N10"/>
  <sheetViews>
    <sheetView workbookViewId="0"/>
  </sheetViews>
  <sheetFormatPr defaultColWidth="8.85546875" defaultRowHeight="15"/>
  <cols>
    <col min="1" max="1" width="8.85546875" style="1"/>
    <col min="2" max="2" width="12" style="1" bestFit="1" customWidth="1"/>
    <col min="3" max="3" width="8.85546875" style="100"/>
    <col min="4" max="16384" width="8.85546875" style="1"/>
  </cols>
  <sheetData>
    <row r="1" spans="1:14">
      <c r="A1" s="117" t="s">
        <v>44</v>
      </c>
      <c r="L1" s="117" t="s">
        <v>45</v>
      </c>
      <c r="N1" s="100"/>
    </row>
    <row r="2" spans="1:14">
      <c r="C2" s="100" t="s">
        <v>46</v>
      </c>
      <c r="N2" s="100" t="s">
        <v>46</v>
      </c>
    </row>
    <row r="3" spans="1:14">
      <c r="A3" s="1">
        <v>2011</v>
      </c>
      <c r="B3" s="118" t="str">
        <f>Data3!B7</f>
        <v>Native-born</v>
      </c>
      <c r="C3" s="119">
        <f>Data3!G7/Data3!G6*100</f>
        <v>92.410130301150488</v>
      </c>
      <c r="L3" s="1">
        <v>2011</v>
      </c>
      <c r="M3" s="118" t="str">
        <f>B3</f>
        <v>Native-born</v>
      </c>
      <c r="N3" s="119">
        <f>Data3!G31/Data3!G30*100</f>
        <v>92.763859952233346</v>
      </c>
    </row>
    <row r="4" spans="1:14">
      <c r="B4" s="118" t="str">
        <f>Data3!B8</f>
        <v>EU</v>
      </c>
      <c r="C4" s="119">
        <f>Data3!G8/Data3!G6*100</f>
        <v>2.3559227694608671</v>
      </c>
      <c r="M4" s="118" t="str">
        <f t="shared" ref="M4:M7" si="0">B4</f>
        <v>EU</v>
      </c>
      <c r="N4" s="119">
        <f>Data3!G32/Data3!G30*100</f>
        <v>3.3538289547233093</v>
      </c>
    </row>
    <row r="5" spans="1:14">
      <c r="B5" s="118" t="str">
        <f>Data3!B9</f>
        <v>Non-EU</v>
      </c>
      <c r="C5" s="119">
        <f>Data3!G9/Data3!G6*100</f>
        <v>0.41771075827546822</v>
      </c>
      <c r="M5" s="118" t="str">
        <f t="shared" si="0"/>
        <v>Non-EU</v>
      </c>
      <c r="N5" s="119">
        <f>Data3!G33/Data3!G30*100</f>
        <v>0.9807408913054525</v>
      </c>
    </row>
    <row r="6" spans="1:14">
      <c r="B6" s="118" t="str">
        <f>Data3!B10</f>
        <v>Other</v>
      </c>
      <c r="C6" s="119">
        <f>Data3!G10/Data3!G6*100</f>
        <v>2.5940164193827872E-4</v>
      </c>
      <c r="M6" s="118" t="str">
        <f t="shared" si="0"/>
        <v>Other</v>
      </c>
      <c r="N6" s="119">
        <f>Data3!G34/Data3!G30*100</f>
        <v>0</v>
      </c>
    </row>
    <row r="7" spans="1:14">
      <c r="B7" s="118" t="str">
        <f>Data3!B11</f>
        <v>Not available</v>
      </c>
      <c r="C7" s="119">
        <f>Data3!G11/Data3!G6*100</f>
        <v>4.8159767694712432</v>
      </c>
      <c r="M7" s="118" t="str">
        <f t="shared" si="0"/>
        <v>Not available</v>
      </c>
      <c r="N7" s="119">
        <f>Data3!G35/Data3!G30*100</f>
        <v>2.901570201737893</v>
      </c>
    </row>
    <row r="8" spans="1:14">
      <c r="A8" s="1">
        <v>2016</v>
      </c>
      <c r="B8" s="118" t="str">
        <f>Data3!B18</f>
        <v>Native-born</v>
      </c>
      <c r="C8" s="119">
        <f>Data3!G18/Data3!G17*100</f>
        <v>96.652532908534283</v>
      </c>
      <c r="L8" s="1">
        <v>2016</v>
      </c>
      <c r="M8" s="118" t="str">
        <f>B8</f>
        <v>Native-born</v>
      </c>
      <c r="N8" s="119">
        <f>Data3!G42/Data3!G41*100</f>
        <v>94.103217738444528</v>
      </c>
    </row>
    <row r="9" spans="1:14">
      <c r="B9" s="118" t="str">
        <f>Data3!B19</f>
        <v>EU</v>
      </c>
      <c r="C9" s="119">
        <f>Data3!G19/Data3!G17*100</f>
        <v>2.7738667500145588</v>
      </c>
      <c r="M9" s="118" t="str">
        <f t="shared" ref="M9:M10" si="1">B9</f>
        <v>EU</v>
      </c>
      <c r="N9" s="119">
        <f>Data3!G43/Data3!G41*100</f>
        <v>4.0883074407195421</v>
      </c>
    </row>
    <row r="10" spans="1:14">
      <c r="B10" s="118" t="str">
        <f>Data3!B20</f>
        <v>Non-EU</v>
      </c>
      <c r="C10" s="119">
        <f>Data3!G20/Data3!G17*100</f>
        <v>0.57360034145115268</v>
      </c>
      <c r="M10" s="118" t="str">
        <f t="shared" si="1"/>
        <v>Non-EU</v>
      </c>
      <c r="N10" s="119">
        <f>Data3!G44/Data3!G41*100</f>
        <v>1.8084748208359387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D49"/>
  <sheetViews>
    <sheetView workbookViewId="0"/>
  </sheetViews>
  <sheetFormatPr defaultColWidth="8.85546875" defaultRowHeight="15"/>
  <cols>
    <col min="1" max="1" width="24.28515625" style="114" customWidth="1"/>
    <col min="2" max="2" width="29.140625" style="114" bestFit="1" customWidth="1"/>
    <col min="3" max="3" width="25.7109375" style="115" bestFit="1" customWidth="1"/>
    <col min="4" max="4" width="8.85546875" style="114"/>
    <col min="5" max="5" width="6.7109375" style="114" bestFit="1" customWidth="1"/>
    <col min="6" max="6" width="19" style="114" bestFit="1" customWidth="1"/>
    <col min="7" max="10" width="8.85546875" style="114"/>
    <col min="11" max="11" width="14.28515625" style="114" bestFit="1" customWidth="1"/>
    <col min="12" max="15" width="8.85546875" style="114"/>
    <col min="16" max="16" width="17.28515625" style="114" bestFit="1" customWidth="1"/>
    <col min="17" max="16384" width="8.85546875" style="114"/>
  </cols>
  <sheetData>
    <row r="1" spans="1:4">
      <c r="A1" s="120" t="s">
        <v>47</v>
      </c>
      <c r="D1" s="120" t="s">
        <v>48</v>
      </c>
    </row>
    <row r="44" spans="1:4">
      <c r="A44" s="121" t="s">
        <v>6</v>
      </c>
      <c r="B44" s="121"/>
      <c r="C44" s="121" t="s">
        <v>49</v>
      </c>
      <c r="D44" s="121"/>
    </row>
    <row r="45" spans="1:4">
      <c r="A45" s="118" t="str">
        <f>Data3!B21</f>
        <v>Czech Republic</v>
      </c>
      <c r="B45" s="118">
        <f>Data3!G21</f>
        <v>87813</v>
      </c>
      <c r="C45" s="1" t="str">
        <f>Data3!B45</f>
        <v>Czech Republic</v>
      </c>
      <c r="D45" s="122">
        <f>Data3!G45</f>
        <v>501</v>
      </c>
    </row>
    <row r="46" spans="1:4">
      <c r="A46" s="118" t="str">
        <f>Data3!B22</f>
        <v>Hungary</v>
      </c>
      <c r="B46" s="118">
        <f>Data3!G22</f>
        <v>16820</v>
      </c>
      <c r="C46" s="1" t="s">
        <v>36</v>
      </c>
      <c r="D46" s="122">
        <f>Data3!G46</f>
        <v>140</v>
      </c>
    </row>
    <row r="47" spans="1:4">
      <c r="A47" s="118" t="str">
        <f>Data3!B23</f>
        <v>Republic of Poland</v>
      </c>
      <c r="B47" s="118">
        <f>Data3!G23</f>
        <v>10450</v>
      </c>
      <c r="C47" s="118" t="s">
        <v>39</v>
      </c>
      <c r="D47" s="122">
        <f>Data3!G47</f>
        <v>61</v>
      </c>
    </row>
    <row r="48" spans="1:4">
      <c r="A48" s="118" t="str">
        <f>Data3!B24</f>
        <v>Romania</v>
      </c>
      <c r="B48" s="118">
        <f>Data3!G24</f>
        <v>8735</v>
      </c>
      <c r="C48" s="118" t="s">
        <v>43</v>
      </c>
      <c r="D48" s="122">
        <f>Data3!G48</f>
        <v>58</v>
      </c>
    </row>
    <row r="49" spans="1:4">
      <c r="A49" s="118" t="str">
        <f>Data3!B25</f>
        <v>Ukraine</v>
      </c>
      <c r="B49" s="118">
        <f>Data3!G25</f>
        <v>6872</v>
      </c>
      <c r="C49" s="118" t="s">
        <v>38</v>
      </c>
      <c r="D49" s="122">
        <f>Data3!G49</f>
        <v>48</v>
      </c>
    </row>
  </sheetData>
  <mergeCells count="2">
    <mergeCell ref="A44:B44"/>
    <mergeCell ref="C44:D4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8</vt:i4>
      </vt:variant>
    </vt:vector>
  </HeadingPairs>
  <TitlesOfParts>
    <vt:vector size="8" baseType="lpstr">
      <vt:lpstr>Data1</vt:lpstr>
      <vt:lpstr>Fig.1</vt:lpstr>
      <vt:lpstr>Fig.2</vt:lpstr>
      <vt:lpstr>Data2</vt:lpstr>
      <vt:lpstr>Fig.3</vt:lpstr>
      <vt:lpstr>Data3</vt:lpstr>
      <vt:lpstr>Fig.4</vt:lpstr>
      <vt:lpstr>Fig.5</vt:lpstr>
    </vt:vector>
  </TitlesOfParts>
  <Company>KSH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Csányi Zoltán</dc:creator>
  <cp:lastModifiedBy>vano</cp:lastModifiedBy>
  <dcterms:created xsi:type="dcterms:W3CDTF">2017-07-04T07:44:49Z</dcterms:created>
  <dcterms:modified xsi:type="dcterms:W3CDTF">2019-01-22T21:36:32Z</dcterms:modified>
</cp:coreProperties>
</file>